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67" activeTab="2"/>
  </bookViews>
  <sheets>
    <sheet name="Доходы2020" sheetId="18" r:id="rId1"/>
    <sheet name="Ведом.струк.2020" sheetId="12" r:id="rId2"/>
    <sheet name="Распред.ассигн.2020" sheetId="10" r:id="rId3"/>
    <sheet name="Источ.дифицита2020" sheetId="14" r:id="rId4"/>
  </sheets>
  <definedNames>
    <definedName name="_xlnm._FilterDatabase" localSheetId="1" hidden="1">Ведом.струк.2020!$A$6:$J$109</definedName>
    <definedName name="_xlnm._FilterDatabase" localSheetId="2" hidden="1">Распред.ассигн.2020!$A$6:$G$107</definedName>
  </definedNames>
  <calcPr calcId="125725" refMode="R1C1"/>
</workbook>
</file>

<file path=xl/calcChain.xml><?xml version="1.0" encoding="utf-8"?>
<calcChain xmlns="http://schemas.openxmlformats.org/spreadsheetml/2006/main">
  <c r="G21" i="10"/>
  <c r="G22"/>
  <c r="H24" i="12"/>
  <c r="H23"/>
  <c r="G23"/>
  <c r="H27"/>
  <c r="G31"/>
  <c r="H31"/>
  <c r="F21" i="10"/>
  <c r="G27" i="12"/>
  <c r="E52" i="18" l="1"/>
  <c r="E75"/>
  <c r="E74" s="1"/>
  <c r="E71"/>
  <c r="E70" s="1"/>
  <c r="E67"/>
  <c r="E66" s="1"/>
  <c r="E65" s="1"/>
  <c r="E63"/>
  <c r="E59"/>
  <c r="E58" s="1"/>
  <c r="E51"/>
  <c r="E50" s="1"/>
  <c r="E38" s="1"/>
  <c r="E48"/>
  <c r="E39"/>
  <c r="E36"/>
  <c r="E35"/>
  <c r="E33"/>
  <c r="E32"/>
  <c r="E31" s="1"/>
  <c r="E29"/>
  <c r="E28" s="1"/>
  <c r="E26"/>
  <c r="E25" s="1"/>
  <c r="E24" s="1"/>
  <c r="E23" s="1"/>
  <c r="E21"/>
  <c r="E9" s="1"/>
  <c r="E18"/>
  <c r="E14"/>
  <c r="E11"/>
  <c r="G108" i="12"/>
  <c r="G107" s="1"/>
  <c r="G106" s="1"/>
  <c r="G104"/>
  <c r="G102"/>
  <c r="G99"/>
  <c r="G98" s="1"/>
  <c r="G97" s="1"/>
  <c r="G94"/>
  <c r="G93" s="1"/>
  <c r="G92" s="1"/>
  <c r="G90"/>
  <c r="G88"/>
  <c r="G86"/>
  <c r="G84"/>
  <c r="G82"/>
  <c r="G80"/>
  <c r="G77"/>
  <c r="G76" s="1"/>
  <c r="G73"/>
  <c r="G71"/>
  <c r="G68"/>
  <c r="G66"/>
  <c r="G64"/>
  <c r="G61"/>
  <c r="G59"/>
  <c r="G56"/>
  <c r="G55" s="1"/>
  <c r="G52"/>
  <c r="G51" s="1"/>
  <c r="G50" s="1"/>
  <c r="G48"/>
  <c r="G47"/>
  <c r="G46" s="1"/>
  <c r="G44"/>
  <c r="G43" s="1"/>
  <c r="G41"/>
  <c r="G39"/>
  <c r="G36"/>
  <c r="G35" s="1"/>
  <c r="G25"/>
  <c r="G24" s="1"/>
  <c r="G20"/>
  <c r="G16"/>
  <c r="G14"/>
  <c r="G11"/>
  <c r="G10" s="1"/>
  <c r="F106" i="10"/>
  <c r="F105"/>
  <c r="F104" s="1"/>
  <c r="F103" s="1"/>
  <c r="F101"/>
  <c r="F99"/>
  <c r="F96"/>
  <c r="F95" s="1"/>
  <c r="F94" s="1"/>
  <c r="F91"/>
  <c r="F90" s="1"/>
  <c r="F89"/>
  <c r="F87"/>
  <c r="F85"/>
  <c r="F83"/>
  <c r="F81"/>
  <c r="F76" s="1"/>
  <c r="F72" s="1"/>
  <c r="F79"/>
  <c r="F77"/>
  <c r="F74"/>
  <c r="F73" s="1"/>
  <c r="F70"/>
  <c r="F68"/>
  <c r="F65"/>
  <c r="F63"/>
  <c r="F61"/>
  <c r="F58"/>
  <c r="F56"/>
  <c r="F53"/>
  <c r="F52"/>
  <c r="F49"/>
  <c r="F48" s="1"/>
  <c r="F47" s="1"/>
  <c r="F45"/>
  <c r="F44" s="1"/>
  <c r="F43" s="1"/>
  <c r="F41"/>
  <c r="F40" s="1"/>
  <c r="F38"/>
  <c r="F36"/>
  <c r="F33"/>
  <c r="F32"/>
  <c r="F28"/>
  <c r="F24"/>
  <c r="F22"/>
  <c r="F19"/>
  <c r="F15"/>
  <c r="F13"/>
  <c r="F10"/>
  <c r="F9" s="1"/>
  <c r="E8" i="18" l="1"/>
  <c r="F12" i="10"/>
  <c r="F8" s="1"/>
  <c r="F55"/>
  <c r="F51" s="1"/>
  <c r="F98"/>
  <c r="F93" s="1"/>
  <c r="G13" i="12"/>
  <c r="G9" s="1"/>
  <c r="G8" s="1"/>
  <c r="G58"/>
  <c r="G54" s="1"/>
  <c r="G101"/>
  <c r="E10" i="18"/>
  <c r="E62"/>
  <c r="E61" s="1"/>
  <c r="G79" i="12"/>
  <c r="G75" s="1"/>
  <c r="G38"/>
  <c r="G96"/>
  <c r="F35" i="10"/>
  <c r="E15" i="14"/>
  <c r="E14" s="1"/>
  <c r="E13" s="1"/>
  <c r="E11"/>
  <c r="E10" s="1"/>
  <c r="E9" s="1"/>
  <c r="F7" i="10" l="1"/>
  <c r="E7" i="18"/>
  <c r="G22" i="12"/>
  <c r="G7" s="1"/>
  <c r="E8" i="14"/>
  <c r="E7" s="1"/>
  <c r="F52" i="18" l="1"/>
  <c r="F14" l="1"/>
  <c r="G77" i="10" l="1"/>
  <c r="H80" i="12" l="1"/>
  <c r="H44"/>
  <c r="H43" s="1"/>
  <c r="G41" i="10"/>
  <c r="G40" s="1"/>
  <c r="F63" i="18" l="1"/>
  <c r="F33" l="1"/>
  <c r="F36"/>
  <c r="F35" s="1"/>
  <c r="F32" s="1"/>
  <c r="F18"/>
  <c r="F21"/>
  <c r="F31" l="1"/>
  <c r="F75"/>
  <c r="F74" s="1"/>
  <c r="F71"/>
  <c r="F70" s="1"/>
  <c r="F67"/>
  <c r="F66" s="1"/>
  <c r="F51"/>
  <c r="F50" s="1"/>
  <c r="F48"/>
  <c r="F29"/>
  <c r="F28" s="1"/>
  <c r="F26"/>
  <c r="F25" s="1"/>
  <c r="F24" s="1"/>
  <c r="F23" s="1"/>
  <c r="F11"/>
  <c r="F10" s="1"/>
  <c r="F39" l="1"/>
  <c r="F38" s="1"/>
  <c r="F40"/>
  <c r="F65"/>
  <c r="F62" s="1"/>
  <c r="F61" s="1"/>
  <c r="F9"/>
  <c r="F8" l="1"/>
  <c r="F7" l="1"/>
  <c r="H108" i="12" l="1"/>
  <c r="H107" s="1"/>
  <c r="H106" s="1"/>
  <c r="H104"/>
  <c r="H102"/>
  <c r="H99"/>
  <c r="H98" s="1"/>
  <c r="H97" s="1"/>
  <c r="H94"/>
  <c r="H93" s="1"/>
  <c r="H92" s="1"/>
  <c r="H90"/>
  <c r="H88"/>
  <c r="H86"/>
  <c r="H84"/>
  <c r="H82"/>
  <c r="H77"/>
  <c r="H76" s="1"/>
  <c r="H73"/>
  <c r="H71"/>
  <c r="H68"/>
  <c r="H66"/>
  <c r="H64"/>
  <c r="H61"/>
  <c r="H59"/>
  <c r="H56"/>
  <c r="H55" s="1"/>
  <c r="H52"/>
  <c r="H51" s="1"/>
  <c r="H50" s="1"/>
  <c r="H48"/>
  <c r="H47" s="1"/>
  <c r="H46" s="1"/>
  <c r="H41"/>
  <c r="H39"/>
  <c r="H36"/>
  <c r="H35" s="1"/>
  <c r="H25"/>
  <c r="H20"/>
  <c r="H16"/>
  <c r="H14"/>
  <c r="H11"/>
  <c r="H10" s="1"/>
  <c r="G63" i="10"/>
  <c r="H79" i="12" l="1"/>
  <c r="H75" s="1"/>
  <c r="H13"/>
  <c r="H38"/>
  <c r="H101"/>
  <c r="H96" s="1"/>
  <c r="H9"/>
  <c r="H8" s="1"/>
  <c r="H58"/>
  <c r="H54" s="1"/>
  <c r="H22" l="1"/>
  <c r="H7" s="1"/>
  <c r="G53" i="10" l="1"/>
  <c r="G52" s="1"/>
  <c r="F15" i="14" l="1"/>
  <c r="F14" s="1"/>
  <c r="F13" s="1"/>
  <c r="F11"/>
  <c r="F10" s="1"/>
  <c r="F9" s="1"/>
  <c r="F8" l="1"/>
  <c r="F7" s="1"/>
  <c r="G61" i="10" l="1"/>
  <c r="G68" l="1"/>
  <c r="G106" l="1"/>
  <c r="G105"/>
  <c r="G104" s="1"/>
  <c r="G103" s="1"/>
  <c r="G101"/>
  <c r="G99"/>
  <c r="G96"/>
  <c r="G95" s="1"/>
  <c r="G94" s="1"/>
  <c r="G91"/>
  <c r="G90" s="1"/>
  <c r="G89"/>
  <c r="G87"/>
  <c r="G85"/>
  <c r="G83"/>
  <c r="G81"/>
  <c r="G79"/>
  <c r="G74"/>
  <c r="G70"/>
  <c r="G65"/>
  <c r="G58"/>
  <c r="G56"/>
  <c r="G49"/>
  <c r="G48" s="1"/>
  <c r="G47" s="1"/>
  <c r="G45"/>
  <c r="G44" s="1"/>
  <c r="G43" s="1"/>
  <c r="G38"/>
  <c r="G36"/>
  <c r="G33"/>
  <c r="G32" s="1"/>
  <c r="G28"/>
  <c r="G24"/>
  <c r="G19"/>
  <c r="G15"/>
  <c r="G13"/>
  <c r="G10"/>
  <c r="G9" s="1"/>
  <c r="G76" l="1"/>
  <c r="G72" s="1"/>
  <c r="G73"/>
  <c r="G55"/>
  <c r="G51" s="1"/>
  <c r="G98"/>
  <c r="G93" s="1"/>
  <c r="G12"/>
  <c r="G35"/>
  <c r="G8" l="1"/>
  <c r="G7" s="1"/>
</calcChain>
</file>

<file path=xl/sharedStrings.xml><?xml version="1.0" encoding="utf-8"?>
<sst xmlns="http://schemas.openxmlformats.org/spreadsheetml/2006/main" count="852" uniqueCount="311">
  <si>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</si>
  <si>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</si>
  <si>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</si>
  <si>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</si>
  <si>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</si>
  <si>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</si>
  <si>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</si>
  <si>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</si>
  <si>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</si>
  <si>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</si>
  <si>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</si>
  <si>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</si>
  <si>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</si>
  <si>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</si>
  <si>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</si>
  <si>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</si>
  <si>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 доходы</t>
  </si>
  <si>
    <t>182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</si>
  <si>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</si>
  <si>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</si>
  <si>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</si>
  <si>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</si>
  <si>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</si>
  <si>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</si>
  <si>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</si>
  <si>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Налог, взымаемый с налогоплательщиков, выбравших в качестве объекта налогооблажения доходы, уменьшение на величену расходов ( за налоговый период,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</si>
  <si>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</si>
  <si>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</si>
  <si>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</si>
  <si>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</si>
  <si>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</si>
  <si>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</si>
  <si>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</si>
  <si>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</si>
  <si>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 xml:space="preserve">Налог, взимаемый в связи с применением патентной системы налогообложения 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</si>
  <si>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</si>
  <si>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</si>
  <si>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</si>
  <si>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</si>
  <si>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</si>
  <si>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</si>
  <si>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</si>
  <si>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</si>
  <si>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1 11 05011 02 0000 120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</si>
  <si>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</si>
  <si>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830</t>
  </si>
  <si>
    <t>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</si>
  <si>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</si>
  <si>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</si>
  <si>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</si>
  <si>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</si>
  <si>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перечесления части прибыли государственных и муниципальных унитарных предприятий, остающейся после уплаты налогов и обязательных платежей</t>
  </si>
  <si>
    <t>992</t>
  </si>
  <si>
    <t>1 11 07013 03 0000 120</t>
  </si>
  <si>
    <t>Доходы от перечесления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</si>
  <si>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1 16 00000 00 0000 000</t>
  </si>
  <si>
    <t>ШТРАФЫ, САНКЦИИ, ВОЗМЕЩЕНИЕ УЩЕРБА</t>
  </si>
  <si>
    <t>806</t>
  </si>
  <si>
    <t>807</t>
  </si>
  <si>
    <t>815</t>
  </si>
  <si>
    <t>824</t>
  </si>
  <si>
    <t>848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</si>
  <si>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</si>
  <si>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</si>
  <si>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</si>
  <si>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</si>
  <si>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</si>
  <si>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</si>
  <si>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</si>
  <si>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</si>
  <si>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</si>
  <si>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</si>
  <si>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</si>
  <si>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</si>
  <si>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</si>
  <si>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</si>
  <si>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</si>
  <si>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</si>
  <si>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3</t>
  </si>
  <si>
    <t>Приложение 4</t>
  </si>
  <si>
    <t xml:space="preserve"> 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</si>
  <si>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</si>
  <si>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</si>
  <si>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</si>
  <si>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</si>
  <si>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</si>
  <si>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</si>
  <si>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</si>
  <si>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</si>
  <si>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</si>
  <si>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</si>
  <si>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</si>
  <si>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</si>
  <si>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</si>
  <si>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</si>
  <si>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</si>
  <si>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</si>
  <si>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</si>
  <si>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</si>
  <si>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</si>
  <si>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</si>
  <si>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</si>
  <si>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800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</si>
  <si>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</si>
  <si>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</si>
  <si>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</si>
  <si>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</si>
  <si>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</si>
  <si>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</si>
  <si>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</si>
  <si>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</si>
  <si>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
</t>
  </si>
  <si>
    <t>00200 G0850</t>
  </si>
  <si>
    <t>Резервные фонды</t>
  </si>
  <si>
    <t>0111</t>
  </si>
  <si>
    <t xml:space="preserve">Резервный фонд местной администрации 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</si>
  <si>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</si>
  <si>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</si>
  <si>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</si>
  <si>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</si>
  <si>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</si>
  <si>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</si>
  <si>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</si>
  <si>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</si>
  <si>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</si>
  <si>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</si>
  <si>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</si>
  <si>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</si>
  <si>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 xml:space="preserve">Защита населения и территорий  от  чрезвычайных ситуаций природного и техногенного характера, гражданская оборона </t>
  </si>
  <si>
    <t>0309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</si>
  <si>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</si>
  <si>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</si>
  <si>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</si>
  <si>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</si>
  <si>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</si>
  <si>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</si>
  <si>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</si>
  <si>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</si>
  <si>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</si>
  <si>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</si>
  <si>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</si>
  <si>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60000 00151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</si>
  <si>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</si>
  <si>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</si>
  <si>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</si>
  <si>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</si>
  <si>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</si>
  <si>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</si>
  <si>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</si>
  <si>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</si>
  <si>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</si>
  <si>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</si>
  <si>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</si>
  <si>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</si>
  <si>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</si>
  <si>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</si>
  <si>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</si>
  <si>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</si>
  <si>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</si>
  <si>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</si>
  <si>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</si>
  <si>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</si>
  <si>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</si>
  <si>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</si>
  <si>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</si>
  <si>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</si>
  <si>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</si>
  <si>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</si>
  <si>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</si>
  <si>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300</t>
  </si>
  <si>
    <t>Охрана семьи и детства</t>
  </si>
  <si>
    <t>1004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</si>
  <si>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
</t>
  </si>
  <si>
    <t>51100 G0860</t>
  </si>
  <si>
    <t>Социальное обеспечение и иные выплаты населению</t>
  </si>
  <si>
    <t xml:space="preserve"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
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</si>
  <si>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</si>
  <si>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</si>
  <si>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</si>
  <si>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</si>
  <si>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</si>
  <si>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</si>
  <si>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45700 00251</t>
  </si>
  <si>
    <t>Периодические издания, учрежденные представительными органами местного самоуправления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</si>
  <si>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</si>
  <si>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</si>
  <si>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</si>
  <si>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</si>
  <si>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</si>
  <si>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</si>
  <si>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</si>
  <si>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</si>
  <si>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</si>
  <si>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</si>
  <si>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</si>
  <si>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</si>
  <si>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</si>
  <si>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</si>
  <si>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</si>
  <si>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</si>
  <si>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</si>
  <si>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</si>
  <si>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</si>
  <si>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</si>
  <si>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</si>
  <si>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</si>
  <si>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</si>
  <si>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</si>
  <si>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</si>
  <si>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</si>
  <si>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</si>
  <si>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</si>
  <si>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</si>
  <si>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</si>
  <si>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</si>
  <si>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</si>
  <si>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</si>
  <si>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Ремонт покрытий внутриквартальных территорий муниципального образования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</si>
  <si>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муниципального образования</t>
  </si>
  <si>
    <t>Комплексное благоустройство внутриквартальных территорий муниципального образования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</si>
  <si>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</si>
  <si>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</si>
  <si>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</si>
  <si>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</si>
  <si>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</si>
  <si>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</si>
  <si>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</si>
  <si>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</si>
  <si>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</si>
  <si>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</si>
  <si>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</si>
  <si>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</si>
  <si>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</si>
  <si>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1 16 07010 00 0000 140</t>
  </si>
  <si>
    <t>1 16 02010 02 0100 140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</si>
  <si>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</si>
  <si>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</si>
  <si>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</si>
  <si>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</si>
  <si>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</si>
  <si>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</si>
  <si>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</si>
  <si>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</si>
  <si>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</si>
  <si>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</si>
  <si>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</si>
  <si>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</si>
  <si>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</si>
  <si>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</si>
  <si>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</si>
  <si>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</si>
  <si>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</si>
  <si>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</si>
  <si>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</si>
  <si>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</si>
  <si>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Штрафы, предусмотренные статьями 12 – 37-1, 44 Закона Санкт-Петербурга от 12.05.2010 № 273-70 «Об административных правонарушениях в Санкт-Петербурге»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</si>
  <si>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</si>
  <si>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</si>
  <si>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</si>
  <si>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</si>
  <si>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</si>
  <si>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</si>
  <si>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</si>
  <si>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</si>
  <si>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</si>
  <si>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</si>
  <si>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</si>
  <si>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</si>
  <si>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</si>
  <si>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</si>
  <si>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</si>
  <si>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</si>
  <si>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</si>
  <si>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</si>
  <si>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</si>
  <si>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</si>
  <si>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</si>
  <si>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</si>
  <si>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</si>
  <si>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</si>
  <si>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2 19 60010 03 0000 150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</si>
  <si>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</si>
  <si>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</t>
  </si>
  <si>
    <t xml:space="preserve"> 1 13 02993 03 0000 130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</si>
  <si>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</si>
  <si>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</si>
  <si>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Прочие дотации бюджетам внутригородских муниципальных образований городов федерального значения</t>
  </si>
  <si>
    <t>2 02 19999 03 0000 150</t>
  </si>
  <si>
    <t>2 02 19999 00 0000 150</t>
  </si>
  <si>
    <t>Прочие дотации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</si>
  <si>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</si>
  <si>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</si>
  <si>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</si>
  <si>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 xml:space="preserve"> 1 13 02990 00 0000 130</t>
  </si>
  <si>
    <t>1 13 02063 03 0000 130</t>
  </si>
  <si>
    <t>ПРОЧИЕ НЕНАЛОГОВЫЕ ДОХОДЫ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</si>
  <si>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</si>
  <si>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</si>
  <si>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1 17 00000 00 0000 000</t>
  </si>
  <si>
    <t>1 17 01030 03 0000 180</t>
  </si>
  <si>
    <t>1 17 01000 00 0000 000</t>
  </si>
  <si>
    <t>805</t>
  </si>
  <si>
    <t>ОЦЕНКА ИСПОЛНЕНИЯ ОБЪЕМА ПОСТУПЛЕНИЙ ДОХОДОВ В МЕСТНЫЙ БЮДЖЕТ ВНУТРИГОРОДСКОГО МУНИЦИПАЛЬНОГО ОБРАЗОВАНИЯ САНКТ-ПЕТЕРБУРГА ПОСЕЛКОК ПАРГОЛОВО ЗА 2020 ГОД</t>
  </si>
  <si>
    <t>ОЦЕНКА ОЖИДАЕМОГО РЕЗУЛЬТАТА ИСПОЛНЕНИЯ БЮДЖЕТА ПО ИСТОЧНИКАМ ВНУТРЕННЕГО ФИНАНСИРОВАНИЯ ДЕФИЦИТА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ЗА 2020 ГОД</t>
  </si>
  <si>
    <t>ОЦЕНКА ИСПОЛНЕНИЯ РАСХОДОВ ПО РАСПРЕДЕЛЕНИЮ БЮДЖЕТНЫХ АССИГНОВАНИЙ БЮДЖЕТА ВНУТРИГОРОДСКОГО МУНИЦИПАЛЬНОГО ОБРАЗОВАНИЯ САНКТ-ПЕТЕРБУРГА ПОСЕЛОК ПАРГОЛОВО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2020 ГОД</t>
  </si>
  <si>
    <t>ОЦЕНКА ИСПОЛНЕНИЯ РАСХОДОВ ПО ВЕДОМСТВЕННОЙ СТРУКТУРЕ РАСХОДОВ МЕСТНОГО БЮДЖЕТА ВНУТРИГОРОДСКОГО МУНИЦИПАЛЬНОГО ОБРАЗОВАНИЯ САНКТ-ПЕТЕРБУРГА ПОСЕЛОК ПАРГОЛОВО ЗА 2020 ГОД</t>
  </si>
  <si>
    <t>Ожидаемое исполнение за 2020 г. (тыс. рублей)</t>
  </si>
  <si>
    <t>Фактическое исполнение на 01.11.2020 г. (тыс. рублей)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</si>
  <si>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</si>
  <si>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00200 Г0850</t>
  </si>
  <si>
    <t>К Постановлению Местной администрации МО Парголово от 03.11.2020 г. № 47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</si>
</sst>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\ #,##0.0&quot;    &quot;;\-#,##0.0&quot;    &quot;;&quot; -&quot;#&quot;    &quot;;@\ "/>
    <numFmt numFmtId="168" formatCode="_-* #,##0.0_р_._-;\-* #,##0.0_р_._-;_-* \-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4" xfId="1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49" fontId="2" fillId="0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49" fontId="7" fillId="0" borderId="4" xfId="0" applyNumberFormat="1" applyFont="1" applyFill="1" applyBorder="1" applyAlignment="1">
      <alignment horizontal="center" vertical="center" wrapText="1"/>
    </xf>
    <xf numFmtId="166" fontId="7" fillId="0" borderId="4" xfId="1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 applyProtection="1">
      <alignment horizontal="center" vertical="center"/>
    </xf>
    <xf numFmtId="164" fontId="2" fillId="0" borderId="4" xfId="8" applyNumberFormat="1" applyFont="1" applyFill="1" applyBorder="1" applyAlignment="1" applyProtection="1">
      <alignment horizontal="center" vertical="center"/>
    </xf>
    <xf numFmtId="164" fontId="11" fillId="0" borderId="4" xfId="1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16" fillId="0" borderId="0" xfId="0" applyFont="1" applyFill="1"/>
    <xf numFmtId="0" fontId="1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 applyProtection="1">
      <alignment horizontal="center" vertical="center"/>
    </xf>
    <xf numFmtId="0" fontId="21" fillId="0" borderId="0" xfId="0" applyFont="1" applyFill="1"/>
    <xf numFmtId="0" fontId="1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1" fillId="0" borderId="4" xfId="9" applyNumberFormat="1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23" fillId="0" borderId="0" xfId="0" applyFont="1" applyFill="1"/>
    <xf numFmtId="0" fontId="13" fillId="0" borderId="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/>
    <xf numFmtId="164" fontId="7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</xf>
    <xf numFmtId="164" fontId="11" fillId="0" borderId="4" xfId="8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11" fillId="0" borderId="4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5" fillId="0" borderId="0" xfId="0" applyFont="1" applyFill="1"/>
    <xf numFmtId="49" fontId="1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7" fillId="0" borderId="0" xfId="0" applyFont="1" applyFill="1"/>
    <xf numFmtId="0" fontId="4" fillId="0" borderId="0" xfId="0" applyFont="1" applyFill="1" applyBorder="1"/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164" fontId="13" fillId="0" borderId="0" xfId="0" applyNumberFormat="1" applyFont="1" applyFill="1"/>
    <xf numFmtId="0" fontId="2" fillId="0" borderId="0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/>
    </xf>
    <xf numFmtId="3" fontId="7" fillId="0" borderId="5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4 2 2" xfId="6"/>
    <cellStyle name="Обычный 4 3" xfId="7"/>
    <cellStyle name="Обычный_вед кварт.2007.п.3.Пост 62" xfId="9"/>
    <cellStyle name="Финансовый 2" xfId="1"/>
    <cellStyle name="Финансовый_вед кварт.2007.п.3.Пост 6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6"/>
  <sheetViews>
    <sheetView topLeftCell="A4" zoomScaleNormal="100" workbookViewId="0">
      <selection activeCell="E53" sqref="E53"/>
    </sheetView>
  </sheetViews>
  <sheetFormatPr defaultColWidth="10.42578125" defaultRowHeight="12.75"/>
  <cols>
    <col min="1" max="1" width="1.28515625" style="1" customWidth="1"/>
    <col min="2" max="2" width="5.5703125" style="1" customWidth="1"/>
    <col min="3" max="3" width="23.140625" style="2" customWidth="1"/>
    <col min="4" max="4" width="101.28515625" style="2" customWidth="1"/>
    <col min="5" max="5" width="14.85546875" style="2" customWidth="1"/>
    <col min="6" max="6" width="12.85546875" style="1" customWidth="1"/>
    <col min="7" max="7" width="13.85546875" style="1" customWidth="1"/>
    <col min="8" max="250" width="10.42578125" style="1"/>
    <col min="251" max="251" width="1.7109375" style="1" customWidth="1"/>
    <col min="252" max="252" width="6.7109375" style="1" customWidth="1"/>
    <col min="253" max="253" width="23.85546875" style="1" customWidth="1"/>
    <col min="254" max="254" width="100.140625" style="1" customWidth="1"/>
    <col min="255" max="255" width="12.7109375" style="1" customWidth="1"/>
    <col min="256" max="506" width="10.42578125" style="1"/>
    <col min="507" max="507" width="1.7109375" style="1" customWidth="1"/>
    <col min="508" max="508" width="6.7109375" style="1" customWidth="1"/>
    <col min="509" max="509" width="23.85546875" style="1" customWidth="1"/>
    <col min="510" max="510" width="100.140625" style="1" customWidth="1"/>
    <col min="511" max="511" width="12.7109375" style="1" customWidth="1"/>
    <col min="512" max="762" width="10.42578125" style="1"/>
    <col min="763" max="763" width="1.7109375" style="1" customWidth="1"/>
    <col min="764" max="764" width="6.7109375" style="1" customWidth="1"/>
    <col min="765" max="765" width="23.85546875" style="1" customWidth="1"/>
    <col min="766" max="766" width="100.140625" style="1" customWidth="1"/>
    <col min="767" max="767" width="12.7109375" style="1" customWidth="1"/>
    <col min="768" max="1018" width="10.42578125" style="1"/>
    <col min="1019" max="1019" width="1.7109375" style="1" customWidth="1"/>
    <col min="1020" max="1020" width="6.7109375" style="1" customWidth="1"/>
    <col min="1021" max="1021" width="23.85546875" style="1" customWidth="1"/>
    <col min="1022" max="1022" width="100.140625" style="1" customWidth="1"/>
    <col min="1023" max="1023" width="12.7109375" style="1" customWidth="1"/>
    <col min="1024" max="1274" width="10.42578125" style="1"/>
    <col min="1275" max="1275" width="1.7109375" style="1" customWidth="1"/>
    <col min="1276" max="1276" width="6.7109375" style="1" customWidth="1"/>
    <col min="1277" max="1277" width="23.85546875" style="1" customWidth="1"/>
    <col min="1278" max="1278" width="100.140625" style="1" customWidth="1"/>
    <col min="1279" max="1279" width="12.7109375" style="1" customWidth="1"/>
    <col min="1280" max="1530" width="10.42578125" style="1"/>
    <col min="1531" max="1531" width="1.7109375" style="1" customWidth="1"/>
    <col min="1532" max="1532" width="6.7109375" style="1" customWidth="1"/>
    <col min="1533" max="1533" width="23.85546875" style="1" customWidth="1"/>
    <col min="1534" max="1534" width="100.140625" style="1" customWidth="1"/>
    <col min="1535" max="1535" width="12.7109375" style="1" customWidth="1"/>
    <col min="1536" max="1786" width="10.42578125" style="1"/>
    <col min="1787" max="1787" width="1.7109375" style="1" customWidth="1"/>
    <col min="1788" max="1788" width="6.7109375" style="1" customWidth="1"/>
    <col min="1789" max="1789" width="23.85546875" style="1" customWidth="1"/>
    <col min="1790" max="1790" width="100.140625" style="1" customWidth="1"/>
    <col min="1791" max="1791" width="12.7109375" style="1" customWidth="1"/>
    <col min="1792" max="2042" width="10.42578125" style="1"/>
    <col min="2043" max="2043" width="1.7109375" style="1" customWidth="1"/>
    <col min="2044" max="2044" width="6.7109375" style="1" customWidth="1"/>
    <col min="2045" max="2045" width="23.85546875" style="1" customWidth="1"/>
    <col min="2046" max="2046" width="100.140625" style="1" customWidth="1"/>
    <col min="2047" max="2047" width="12.7109375" style="1" customWidth="1"/>
    <col min="2048" max="2298" width="10.42578125" style="1"/>
    <col min="2299" max="2299" width="1.7109375" style="1" customWidth="1"/>
    <col min="2300" max="2300" width="6.7109375" style="1" customWidth="1"/>
    <col min="2301" max="2301" width="23.85546875" style="1" customWidth="1"/>
    <col min="2302" max="2302" width="100.140625" style="1" customWidth="1"/>
    <col min="2303" max="2303" width="12.7109375" style="1" customWidth="1"/>
    <col min="2304" max="2554" width="10.42578125" style="1"/>
    <col min="2555" max="2555" width="1.7109375" style="1" customWidth="1"/>
    <col min="2556" max="2556" width="6.7109375" style="1" customWidth="1"/>
    <col min="2557" max="2557" width="23.85546875" style="1" customWidth="1"/>
    <col min="2558" max="2558" width="100.140625" style="1" customWidth="1"/>
    <col min="2559" max="2559" width="12.7109375" style="1" customWidth="1"/>
    <col min="2560" max="2810" width="10.42578125" style="1"/>
    <col min="2811" max="2811" width="1.7109375" style="1" customWidth="1"/>
    <col min="2812" max="2812" width="6.7109375" style="1" customWidth="1"/>
    <col min="2813" max="2813" width="23.85546875" style="1" customWidth="1"/>
    <col min="2814" max="2814" width="100.140625" style="1" customWidth="1"/>
    <col min="2815" max="2815" width="12.7109375" style="1" customWidth="1"/>
    <col min="2816" max="3066" width="10.42578125" style="1"/>
    <col min="3067" max="3067" width="1.7109375" style="1" customWidth="1"/>
    <col min="3068" max="3068" width="6.7109375" style="1" customWidth="1"/>
    <col min="3069" max="3069" width="23.85546875" style="1" customWidth="1"/>
    <col min="3070" max="3070" width="100.140625" style="1" customWidth="1"/>
    <col min="3071" max="3071" width="12.7109375" style="1" customWidth="1"/>
    <col min="3072" max="3322" width="10.42578125" style="1"/>
    <col min="3323" max="3323" width="1.7109375" style="1" customWidth="1"/>
    <col min="3324" max="3324" width="6.7109375" style="1" customWidth="1"/>
    <col min="3325" max="3325" width="23.85546875" style="1" customWidth="1"/>
    <col min="3326" max="3326" width="100.140625" style="1" customWidth="1"/>
    <col min="3327" max="3327" width="12.7109375" style="1" customWidth="1"/>
    <col min="3328" max="3578" width="10.42578125" style="1"/>
    <col min="3579" max="3579" width="1.7109375" style="1" customWidth="1"/>
    <col min="3580" max="3580" width="6.7109375" style="1" customWidth="1"/>
    <col min="3581" max="3581" width="23.85546875" style="1" customWidth="1"/>
    <col min="3582" max="3582" width="100.140625" style="1" customWidth="1"/>
    <col min="3583" max="3583" width="12.7109375" style="1" customWidth="1"/>
    <col min="3584" max="3834" width="10.42578125" style="1"/>
    <col min="3835" max="3835" width="1.7109375" style="1" customWidth="1"/>
    <col min="3836" max="3836" width="6.7109375" style="1" customWidth="1"/>
    <col min="3837" max="3837" width="23.85546875" style="1" customWidth="1"/>
    <col min="3838" max="3838" width="100.140625" style="1" customWidth="1"/>
    <col min="3839" max="3839" width="12.7109375" style="1" customWidth="1"/>
    <col min="3840" max="4090" width="10.42578125" style="1"/>
    <col min="4091" max="4091" width="1.7109375" style="1" customWidth="1"/>
    <col min="4092" max="4092" width="6.7109375" style="1" customWidth="1"/>
    <col min="4093" max="4093" width="23.85546875" style="1" customWidth="1"/>
    <col min="4094" max="4094" width="100.140625" style="1" customWidth="1"/>
    <col min="4095" max="4095" width="12.7109375" style="1" customWidth="1"/>
    <col min="4096" max="4346" width="10.42578125" style="1"/>
    <col min="4347" max="4347" width="1.7109375" style="1" customWidth="1"/>
    <col min="4348" max="4348" width="6.7109375" style="1" customWidth="1"/>
    <col min="4349" max="4349" width="23.85546875" style="1" customWidth="1"/>
    <col min="4350" max="4350" width="100.140625" style="1" customWidth="1"/>
    <col min="4351" max="4351" width="12.7109375" style="1" customWidth="1"/>
    <col min="4352" max="4602" width="10.42578125" style="1"/>
    <col min="4603" max="4603" width="1.7109375" style="1" customWidth="1"/>
    <col min="4604" max="4604" width="6.7109375" style="1" customWidth="1"/>
    <col min="4605" max="4605" width="23.85546875" style="1" customWidth="1"/>
    <col min="4606" max="4606" width="100.140625" style="1" customWidth="1"/>
    <col min="4607" max="4607" width="12.7109375" style="1" customWidth="1"/>
    <col min="4608" max="4858" width="10.42578125" style="1"/>
    <col min="4859" max="4859" width="1.7109375" style="1" customWidth="1"/>
    <col min="4860" max="4860" width="6.7109375" style="1" customWidth="1"/>
    <col min="4861" max="4861" width="23.85546875" style="1" customWidth="1"/>
    <col min="4862" max="4862" width="100.140625" style="1" customWidth="1"/>
    <col min="4863" max="4863" width="12.7109375" style="1" customWidth="1"/>
    <col min="4864" max="5114" width="10.42578125" style="1"/>
    <col min="5115" max="5115" width="1.7109375" style="1" customWidth="1"/>
    <col min="5116" max="5116" width="6.7109375" style="1" customWidth="1"/>
    <col min="5117" max="5117" width="23.85546875" style="1" customWidth="1"/>
    <col min="5118" max="5118" width="100.140625" style="1" customWidth="1"/>
    <col min="5119" max="5119" width="12.7109375" style="1" customWidth="1"/>
    <col min="5120" max="5370" width="10.42578125" style="1"/>
    <col min="5371" max="5371" width="1.7109375" style="1" customWidth="1"/>
    <col min="5372" max="5372" width="6.7109375" style="1" customWidth="1"/>
    <col min="5373" max="5373" width="23.85546875" style="1" customWidth="1"/>
    <col min="5374" max="5374" width="100.140625" style="1" customWidth="1"/>
    <col min="5375" max="5375" width="12.7109375" style="1" customWidth="1"/>
    <col min="5376" max="5626" width="10.42578125" style="1"/>
    <col min="5627" max="5627" width="1.7109375" style="1" customWidth="1"/>
    <col min="5628" max="5628" width="6.7109375" style="1" customWidth="1"/>
    <col min="5629" max="5629" width="23.85546875" style="1" customWidth="1"/>
    <col min="5630" max="5630" width="100.140625" style="1" customWidth="1"/>
    <col min="5631" max="5631" width="12.7109375" style="1" customWidth="1"/>
    <col min="5632" max="5882" width="10.42578125" style="1"/>
    <col min="5883" max="5883" width="1.7109375" style="1" customWidth="1"/>
    <col min="5884" max="5884" width="6.7109375" style="1" customWidth="1"/>
    <col min="5885" max="5885" width="23.85546875" style="1" customWidth="1"/>
    <col min="5886" max="5886" width="100.140625" style="1" customWidth="1"/>
    <col min="5887" max="5887" width="12.7109375" style="1" customWidth="1"/>
    <col min="5888" max="6138" width="10.42578125" style="1"/>
    <col min="6139" max="6139" width="1.7109375" style="1" customWidth="1"/>
    <col min="6140" max="6140" width="6.7109375" style="1" customWidth="1"/>
    <col min="6141" max="6141" width="23.85546875" style="1" customWidth="1"/>
    <col min="6142" max="6142" width="100.140625" style="1" customWidth="1"/>
    <col min="6143" max="6143" width="12.7109375" style="1" customWidth="1"/>
    <col min="6144" max="6394" width="10.42578125" style="1"/>
    <col min="6395" max="6395" width="1.7109375" style="1" customWidth="1"/>
    <col min="6396" max="6396" width="6.7109375" style="1" customWidth="1"/>
    <col min="6397" max="6397" width="23.85546875" style="1" customWidth="1"/>
    <col min="6398" max="6398" width="100.140625" style="1" customWidth="1"/>
    <col min="6399" max="6399" width="12.7109375" style="1" customWidth="1"/>
    <col min="6400" max="6650" width="10.42578125" style="1"/>
    <col min="6651" max="6651" width="1.7109375" style="1" customWidth="1"/>
    <col min="6652" max="6652" width="6.7109375" style="1" customWidth="1"/>
    <col min="6653" max="6653" width="23.85546875" style="1" customWidth="1"/>
    <col min="6654" max="6654" width="100.140625" style="1" customWidth="1"/>
    <col min="6655" max="6655" width="12.7109375" style="1" customWidth="1"/>
    <col min="6656" max="6906" width="10.42578125" style="1"/>
    <col min="6907" max="6907" width="1.7109375" style="1" customWidth="1"/>
    <col min="6908" max="6908" width="6.7109375" style="1" customWidth="1"/>
    <col min="6909" max="6909" width="23.85546875" style="1" customWidth="1"/>
    <col min="6910" max="6910" width="100.140625" style="1" customWidth="1"/>
    <col min="6911" max="6911" width="12.7109375" style="1" customWidth="1"/>
    <col min="6912" max="7162" width="10.42578125" style="1"/>
    <col min="7163" max="7163" width="1.7109375" style="1" customWidth="1"/>
    <col min="7164" max="7164" width="6.7109375" style="1" customWidth="1"/>
    <col min="7165" max="7165" width="23.85546875" style="1" customWidth="1"/>
    <col min="7166" max="7166" width="100.140625" style="1" customWidth="1"/>
    <col min="7167" max="7167" width="12.7109375" style="1" customWidth="1"/>
    <col min="7168" max="7418" width="10.42578125" style="1"/>
    <col min="7419" max="7419" width="1.7109375" style="1" customWidth="1"/>
    <col min="7420" max="7420" width="6.7109375" style="1" customWidth="1"/>
    <col min="7421" max="7421" width="23.85546875" style="1" customWidth="1"/>
    <col min="7422" max="7422" width="100.140625" style="1" customWidth="1"/>
    <col min="7423" max="7423" width="12.7109375" style="1" customWidth="1"/>
    <col min="7424" max="7674" width="10.42578125" style="1"/>
    <col min="7675" max="7675" width="1.7109375" style="1" customWidth="1"/>
    <col min="7676" max="7676" width="6.7109375" style="1" customWidth="1"/>
    <col min="7677" max="7677" width="23.85546875" style="1" customWidth="1"/>
    <col min="7678" max="7678" width="100.140625" style="1" customWidth="1"/>
    <col min="7679" max="7679" width="12.7109375" style="1" customWidth="1"/>
    <col min="7680" max="7930" width="10.42578125" style="1"/>
    <col min="7931" max="7931" width="1.7109375" style="1" customWidth="1"/>
    <col min="7932" max="7932" width="6.7109375" style="1" customWidth="1"/>
    <col min="7933" max="7933" width="23.85546875" style="1" customWidth="1"/>
    <col min="7934" max="7934" width="100.140625" style="1" customWidth="1"/>
    <col min="7935" max="7935" width="12.7109375" style="1" customWidth="1"/>
    <col min="7936" max="8186" width="10.42578125" style="1"/>
    <col min="8187" max="8187" width="1.7109375" style="1" customWidth="1"/>
    <col min="8188" max="8188" width="6.7109375" style="1" customWidth="1"/>
    <col min="8189" max="8189" width="23.85546875" style="1" customWidth="1"/>
    <col min="8190" max="8190" width="100.140625" style="1" customWidth="1"/>
    <col min="8191" max="8191" width="12.7109375" style="1" customWidth="1"/>
    <col min="8192" max="8442" width="10.42578125" style="1"/>
    <col min="8443" max="8443" width="1.7109375" style="1" customWidth="1"/>
    <col min="8444" max="8444" width="6.7109375" style="1" customWidth="1"/>
    <col min="8445" max="8445" width="23.85546875" style="1" customWidth="1"/>
    <col min="8446" max="8446" width="100.140625" style="1" customWidth="1"/>
    <col min="8447" max="8447" width="12.7109375" style="1" customWidth="1"/>
    <col min="8448" max="8698" width="10.42578125" style="1"/>
    <col min="8699" max="8699" width="1.7109375" style="1" customWidth="1"/>
    <col min="8700" max="8700" width="6.7109375" style="1" customWidth="1"/>
    <col min="8701" max="8701" width="23.85546875" style="1" customWidth="1"/>
    <col min="8702" max="8702" width="100.140625" style="1" customWidth="1"/>
    <col min="8703" max="8703" width="12.7109375" style="1" customWidth="1"/>
    <col min="8704" max="8954" width="10.42578125" style="1"/>
    <col min="8955" max="8955" width="1.7109375" style="1" customWidth="1"/>
    <col min="8956" max="8956" width="6.7109375" style="1" customWidth="1"/>
    <col min="8957" max="8957" width="23.85546875" style="1" customWidth="1"/>
    <col min="8958" max="8958" width="100.140625" style="1" customWidth="1"/>
    <col min="8959" max="8959" width="12.7109375" style="1" customWidth="1"/>
    <col min="8960" max="9210" width="10.42578125" style="1"/>
    <col min="9211" max="9211" width="1.7109375" style="1" customWidth="1"/>
    <col min="9212" max="9212" width="6.7109375" style="1" customWidth="1"/>
    <col min="9213" max="9213" width="23.85546875" style="1" customWidth="1"/>
    <col min="9214" max="9214" width="100.140625" style="1" customWidth="1"/>
    <col min="9215" max="9215" width="12.7109375" style="1" customWidth="1"/>
    <col min="9216" max="9466" width="10.42578125" style="1"/>
    <col min="9467" max="9467" width="1.7109375" style="1" customWidth="1"/>
    <col min="9468" max="9468" width="6.7109375" style="1" customWidth="1"/>
    <col min="9469" max="9469" width="23.85546875" style="1" customWidth="1"/>
    <col min="9470" max="9470" width="100.140625" style="1" customWidth="1"/>
    <col min="9471" max="9471" width="12.7109375" style="1" customWidth="1"/>
    <col min="9472" max="9722" width="10.42578125" style="1"/>
    <col min="9723" max="9723" width="1.7109375" style="1" customWidth="1"/>
    <col min="9724" max="9724" width="6.7109375" style="1" customWidth="1"/>
    <col min="9725" max="9725" width="23.85546875" style="1" customWidth="1"/>
    <col min="9726" max="9726" width="100.140625" style="1" customWidth="1"/>
    <col min="9727" max="9727" width="12.7109375" style="1" customWidth="1"/>
    <col min="9728" max="9978" width="10.42578125" style="1"/>
    <col min="9979" max="9979" width="1.7109375" style="1" customWidth="1"/>
    <col min="9980" max="9980" width="6.7109375" style="1" customWidth="1"/>
    <col min="9981" max="9981" width="23.85546875" style="1" customWidth="1"/>
    <col min="9982" max="9982" width="100.140625" style="1" customWidth="1"/>
    <col min="9983" max="9983" width="12.7109375" style="1" customWidth="1"/>
    <col min="9984" max="10234" width="10.42578125" style="1"/>
    <col min="10235" max="10235" width="1.7109375" style="1" customWidth="1"/>
    <col min="10236" max="10236" width="6.7109375" style="1" customWidth="1"/>
    <col min="10237" max="10237" width="23.85546875" style="1" customWidth="1"/>
    <col min="10238" max="10238" width="100.140625" style="1" customWidth="1"/>
    <col min="10239" max="10239" width="12.7109375" style="1" customWidth="1"/>
    <col min="10240" max="10490" width="10.42578125" style="1"/>
    <col min="10491" max="10491" width="1.7109375" style="1" customWidth="1"/>
    <col min="10492" max="10492" width="6.7109375" style="1" customWidth="1"/>
    <col min="10493" max="10493" width="23.85546875" style="1" customWidth="1"/>
    <col min="10494" max="10494" width="100.140625" style="1" customWidth="1"/>
    <col min="10495" max="10495" width="12.7109375" style="1" customWidth="1"/>
    <col min="10496" max="10746" width="10.42578125" style="1"/>
    <col min="10747" max="10747" width="1.7109375" style="1" customWidth="1"/>
    <col min="10748" max="10748" width="6.7109375" style="1" customWidth="1"/>
    <col min="10749" max="10749" width="23.85546875" style="1" customWidth="1"/>
    <col min="10750" max="10750" width="100.140625" style="1" customWidth="1"/>
    <col min="10751" max="10751" width="12.7109375" style="1" customWidth="1"/>
    <col min="10752" max="11002" width="10.42578125" style="1"/>
    <col min="11003" max="11003" width="1.7109375" style="1" customWidth="1"/>
    <col min="11004" max="11004" width="6.7109375" style="1" customWidth="1"/>
    <col min="11005" max="11005" width="23.85546875" style="1" customWidth="1"/>
    <col min="11006" max="11006" width="100.140625" style="1" customWidth="1"/>
    <col min="11007" max="11007" width="12.7109375" style="1" customWidth="1"/>
    <col min="11008" max="11258" width="10.42578125" style="1"/>
    <col min="11259" max="11259" width="1.7109375" style="1" customWidth="1"/>
    <col min="11260" max="11260" width="6.7109375" style="1" customWidth="1"/>
    <col min="11261" max="11261" width="23.85546875" style="1" customWidth="1"/>
    <col min="11262" max="11262" width="100.140625" style="1" customWidth="1"/>
    <col min="11263" max="11263" width="12.7109375" style="1" customWidth="1"/>
    <col min="11264" max="11514" width="10.42578125" style="1"/>
    <col min="11515" max="11515" width="1.7109375" style="1" customWidth="1"/>
    <col min="11516" max="11516" width="6.7109375" style="1" customWidth="1"/>
    <col min="11517" max="11517" width="23.85546875" style="1" customWidth="1"/>
    <col min="11518" max="11518" width="100.140625" style="1" customWidth="1"/>
    <col min="11519" max="11519" width="12.7109375" style="1" customWidth="1"/>
    <col min="11520" max="11770" width="10.42578125" style="1"/>
    <col min="11771" max="11771" width="1.7109375" style="1" customWidth="1"/>
    <col min="11772" max="11772" width="6.7109375" style="1" customWidth="1"/>
    <col min="11773" max="11773" width="23.85546875" style="1" customWidth="1"/>
    <col min="11774" max="11774" width="100.140625" style="1" customWidth="1"/>
    <col min="11775" max="11775" width="12.7109375" style="1" customWidth="1"/>
    <col min="11776" max="12026" width="10.42578125" style="1"/>
    <col min="12027" max="12027" width="1.7109375" style="1" customWidth="1"/>
    <col min="12028" max="12028" width="6.7109375" style="1" customWidth="1"/>
    <col min="12029" max="12029" width="23.85546875" style="1" customWidth="1"/>
    <col min="12030" max="12030" width="100.140625" style="1" customWidth="1"/>
    <col min="12031" max="12031" width="12.7109375" style="1" customWidth="1"/>
    <col min="12032" max="12282" width="10.42578125" style="1"/>
    <col min="12283" max="12283" width="1.7109375" style="1" customWidth="1"/>
    <col min="12284" max="12284" width="6.7109375" style="1" customWidth="1"/>
    <col min="12285" max="12285" width="23.85546875" style="1" customWidth="1"/>
    <col min="12286" max="12286" width="100.140625" style="1" customWidth="1"/>
    <col min="12287" max="12287" width="12.7109375" style="1" customWidth="1"/>
    <col min="12288" max="12538" width="10.42578125" style="1"/>
    <col min="12539" max="12539" width="1.7109375" style="1" customWidth="1"/>
    <col min="12540" max="12540" width="6.7109375" style="1" customWidth="1"/>
    <col min="12541" max="12541" width="23.85546875" style="1" customWidth="1"/>
    <col min="12542" max="12542" width="100.140625" style="1" customWidth="1"/>
    <col min="12543" max="12543" width="12.7109375" style="1" customWidth="1"/>
    <col min="12544" max="12794" width="10.42578125" style="1"/>
    <col min="12795" max="12795" width="1.7109375" style="1" customWidth="1"/>
    <col min="12796" max="12796" width="6.7109375" style="1" customWidth="1"/>
    <col min="12797" max="12797" width="23.85546875" style="1" customWidth="1"/>
    <col min="12798" max="12798" width="100.140625" style="1" customWidth="1"/>
    <col min="12799" max="12799" width="12.7109375" style="1" customWidth="1"/>
    <col min="12800" max="13050" width="10.42578125" style="1"/>
    <col min="13051" max="13051" width="1.7109375" style="1" customWidth="1"/>
    <col min="13052" max="13052" width="6.7109375" style="1" customWidth="1"/>
    <col min="13053" max="13053" width="23.85546875" style="1" customWidth="1"/>
    <col min="13054" max="13054" width="100.140625" style="1" customWidth="1"/>
    <col min="13055" max="13055" width="12.7109375" style="1" customWidth="1"/>
    <col min="13056" max="13306" width="10.42578125" style="1"/>
    <col min="13307" max="13307" width="1.7109375" style="1" customWidth="1"/>
    <col min="13308" max="13308" width="6.7109375" style="1" customWidth="1"/>
    <col min="13309" max="13309" width="23.85546875" style="1" customWidth="1"/>
    <col min="13310" max="13310" width="100.140625" style="1" customWidth="1"/>
    <col min="13311" max="13311" width="12.7109375" style="1" customWidth="1"/>
    <col min="13312" max="13562" width="10.42578125" style="1"/>
    <col min="13563" max="13563" width="1.7109375" style="1" customWidth="1"/>
    <col min="13564" max="13564" width="6.7109375" style="1" customWidth="1"/>
    <col min="13565" max="13565" width="23.85546875" style="1" customWidth="1"/>
    <col min="13566" max="13566" width="100.140625" style="1" customWidth="1"/>
    <col min="13567" max="13567" width="12.7109375" style="1" customWidth="1"/>
    <col min="13568" max="13818" width="10.42578125" style="1"/>
    <col min="13819" max="13819" width="1.7109375" style="1" customWidth="1"/>
    <col min="13820" max="13820" width="6.7109375" style="1" customWidth="1"/>
    <col min="13821" max="13821" width="23.85546875" style="1" customWidth="1"/>
    <col min="13822" max="13822" width="100.140625" style="1" customWidth="1"/>
    <col min="13823" max="13823" width="12.7109375" style="1" customWidth="1"/>
    <col min="13824" max="14074" width="10.42578125" style="1"/>
    <col min="14075" max="14075" width="1.7109375" style="1" customWidth="1"/>
    <col min="14076" max="14076" width="6.7109375" style="1" customWidth="1"/>
    <col min="14077" max="14077" width="23.85546875" style="1" customWidth="1"/>
    <col min="14078" max="14078" width="100.140625" style="1" customWidth="1"/>
    <col min="14079" max="14079" width="12.7109375" style="1" customWidth="1"/>
    <col min="14080" max="14330" width="10.42578125" style="1"/>
    <col min="14331" max="14331" width="1.7109375" style="1" customWidth="1"/>
    <col min="14332" max="14332" width="6.7109375" style="1" customWidth="1"/>
    <col min="14333" max="14333" width="23.85546875" style="1" customWidth="1"/>
    <col min="14334" max="14334" width="100.140625" style="1" customWidth="1"/>
    <col min="14335" max="14335" width="12.7109375" style="1" customWidth="1"/>
    <col min="14336" max="14586" width="10.42578125" style="1"/>
    <col min="14587" max="14587" width="1.7109375" style="1" customWidth="1"/>
    <col min="14588" max="14588" width="6.7109375" style="1" customWidth="1"/>
    <col min="14589" max="14589" width="23.85546875" style="1" customWidth="1"/>
    <col min="14590" max="14590" width="100.140625" style="1" customWidth="1"/>
    <col min="14591" max="14591" width="12.7109375" style="1" customWidth="1"/>
    <col min="14592" max="14842" width="10.42578125" style="1"/>
    <col min="14843" max="14843" width="1.7109375" style="1" customWidth="1"/>
    <col min="14844" max="14844" width="6.7109375" style="1" customWidth="1"/>
    <col min="14845" max="14845" width="23.85546875" style="1" customWidth="1"/>
    <col min="14846" max="14846" width="100.140625" style="1" customWidth="1"/>
    <col min="14847" max="14847" width="12.7109375" style="1" customWidth="1"/>
    <col min="14848" max="15098" width="10.42578125" style="1"/>
    <col min="15099" max="15099" width="1.7109375" style="1" customWidth="1"/>
    <col min="15100" max="15100" width="6.7109375" style="1" customWidth="1"/>
    <col min="15101" max="15101" width="23.85546875" style="1" customWidth="1"/>
    <col min="15102" max="15102" width="100.140625" style="1" customWidth="1"/>
    <col min="15103" max="15103" width="12.7109375" style="1" customWidth="1"/>
    <col min="15104" max="15354" width="10.42578125" style="1"/>
    <col min="15355" max="15355" width="1.7109375" style="1" customWidth="1"/>
    <col min="15356" max="15356" width="6.7109375" style="1" customWidth="1"/>
    <col min="15357" max="15357" width="23.85546875" style="1" customWidth="1"/>
    <col min="15358" max="15358" width="100.140625" style="1" customWidth="1"/>
    <col min="15359" max="15359" width="12.7109375" style="1" customWidth="1"/>
    <col min="15360" max="15610" width="10.42578125" style="1"/>
    <col min="15611" max="15611" width="1.7109375" style="1" customWidth="1"/>
    <col min="15612" max="15612" width="6.7109375" style="1" customWidth="1"/>
    <col min="15613" max="15613" width="23.85546875" style="1" customWidth="1"/>
    <col min="15614" max="15614" width="100.140625" style="1" customWidth="1"/>
    <col min="15615" max="15615" width="12.7109375" style="1" customWidth="1"/>
    <col min="15616" max="15866" width="10.42578125" style="1"/>
    <col min="15867" max="15867" width="1.7109375" style="1" customWidth="1"/>
    <col min="15868" max="15868" width="6.7109375" style="1" customWidth="1"/>
    <col min="15869" max="15869" width="23.85546875" style="1" customWidth="1"/>
    <col min="15870" max="15870" width="100.140625" style="1" customWidth="1"/>
    <col min="15871" max="15871" width="12.7109375" style="1" customWidth="1"/>
    <col min="15872" max="16122" width="10.42578125" style="1"/>
    <col min="16123" max="16123" width="1.7109375" style="1" customWidth="1"/>
    <col min="16124" max="16124" width="6.7109375" style="1" customWidth="1"/>
    <col min="16125" max="16125" width="23.85546875" style="1" customWidth="1"/>
    <col min="16126" max="16126" width="100.140625" style="1" customWidth="1"/>
    <col min="16127" max="16127" width="12.7109375" style="1" customWidth="1"/>
    <col min="16128" max="16384" width="10.42578125" style="1"/>
  </cols>
  <sheetData>
    <row r="1" spans="1:250" ht="15" customHeight="1">
      <c r="B1" s="141" t="s">
        <v>0</v>
      </c>
      <c r="C1" s="141"/>
      <c r="D1" s="141"/>
      <c r="E1" s="141"/>
      <c r="F1" s="141"/>
    </row>
    <row r="2" spans="1:250" ht="12.75" customHeight="1">
      <c r="B2" s="140" t="s">
        <v>310</v>
      </c>
      <c r="C2" s="140"/>
      <c r="D2" s="140"/>
      <c r="E2" s="140"/>
      <c r="F2" s="140"/>
    </row>
    <row r="3" spans="1:250" ht="7.5" customHeight="1">
      <c r="D3" s="129"/>
      <c r="E3" s="133"/>
    </row>
    <row r="4" spans="1:250" s="3" customFormat="1" ht="33" customHeight="1">
      <c r="B4" s="139" t="s">
        <v>302</v>
      </c>
      <c r="C4" s="139"/>
      <c r="D4" s="139"/>
      <c r="E4" s="139"/>
      <c r="F4" s="139"/>
    </row>
    <row r="5" spans="1:250" ht="12" customHeight="1">
      <c r="B5" s="138" t="s">
        <v>1</v>
      </c>
      <c r="C5" s="138"/>
      <c r="D5" s="138"/>
      <c r="E5" s="138"/>
      <c r="F5" s="138"/>
    </row>
    <row r="6" spans="1:250" ht="50.25" customHeight="1">
      <c r="B6" s="135" t="s">
        <v>2</v>
      </c>
      <c r="C6" s="134" t="s">
        <v>3</v>
      </c>
      <c r="D6" s="136" t="s">
        <v>4</v>
      </c>
      <c r="E6" s="134" t="s">
        <v>307</v>
      </c>
      <c r="F6" s="134" t="s">
        <v>306</v>
      </c>
    </row>
    <row r="7" spans="1:250" ht="12" customHeight="1">
      <c r="B7" s="4"/>
      <c r="C7" s="5"/>
      <c r="D7" s="6" t="s">
        <v>5</v>
      </c>
      <c r="E7" s="137">
        <f>E8+E61</f>
        <v>177623.89999999997</v>
      </c>
      <c r="F7" s="137">
        <f>F8+F61</f>
        <v>157593.30000000002</v>
      </c>
      <c r="G7" s="7"/>
      <c r="H7" s="2"/>
      <c r="I7" s="2"/>
    </row>
    <row r="8" spans="1:250" ht="14.25">
      <c r="B8" s="8" t="s">
        <v>6</v>
      </c>
      <c r="C8" s="5" t="s">
        <v>7</v>
      </c>
      <c r="D8" s="9" t="s">
        <v>8</v>
      </c>
      <c r="E8" s="10">
        <f>E9+E23+E38+E31+E58</f>
        <v>151276.39999999997</v>
      </c>
      <c r="F8" s="10">
        <f>F9+F23+F38+F31</f>
        <v>126842.30000000002</v>
      </c>
      <c r="G8" s="11"/>
      <c r="H8" s="11"/>
      <c r="I8" s="11"/>
    </row>
    <row r="9" spans="1:250" s="119" customFormat="1" ht="14.25">
      <c r="B9" s="8" t="s">
        <v>6</v>
      </c>
      <c r="C9" s="5" t="s">
        <v>9</v>
      </c>
      <c r="D9" s="9" t="s">
        <v>10</v>
      </c>
      <c r="E9" s="10">
        <f>E10+E18+E21</f>
        <v>134274.19999999998</v>
      </c>
      <c r="F9" s="10">
        <f>F10+F18+F21</f>
        <v>114731.6</v>
      </c>
      <c r="G9" s="68"/>
      <c r="H9" s="120"/>
      <c r="I9" s="120"/>
    </row>
    <row r="10" spans="1:250">
      <c r="B10" s="12">
        <v>182</v>
      </c>
      <c r="C10" s="13" t="s">
        <v>11</v>
      </c>
      <c r="D10" s="14" t="s">
        <v>12</v>
      </c>
      <c r="E10" s="114">
        <f>E11+E13+E14+E17</f>
        <v>110945.09999999999</v>
      </c>
      <c r="F10" s="114">
        <f>F11+F13+F14+F17</f>
        <v>91640.1</v>
      </c>
      <c r="G10" s="3"/>
    </row>
    <row r="11" spans="1:250" ht="16.5" customHeight="1">
      <c r="A11" s="2"/>
      <c r="B11" s="12">
        <v>182</v>
      </c>
      <c r="C11" s="13" t="s">
        <v>13</v>
      </c>
      <c r="D11" s="15" t="s">
        <v>14</v>
      </c>
      <c r="E11" s="16">
        <f>E12</f>
        <v>73968.2</v>
      </c>
      <c r="F11" s="16">
        <f>F12</f>
        <v>63650.9</v>
      </c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>
      <c r="B12" s="12">
        <v>182</v>
      </c>
      <c r="C12" s="13" t="s">
        <v>15</v>
      </c>
      <c r="D12" s="15" t="s">
        <v>16</v>
      </c>
      <c r="E12" s="18">
        <v>73968.2</v>
      </c>
      <c r="F12" s="18">
        <v>63650.9</v>
      </c>
      <c r="G12" s="3"/>
    </row>
    <row r="13" spans="1:250" ht="28.5" customHeight="1">
      <c r="B13" s="12" t="s">
        <v>17</v>
      </c>
      <c r="C13" s="13" t="s">
        <v>18</v>
      </c>
      <c r="D13" s="15" t="s">
        <v>19</v>
      </c>
      <c r="E13" s="16">
        <v>0</v>
      </c>
      <c r="F13" s="16">
        <v>0</v>
      </c>
      <c r="G13" s="3"/>
    </row>
    <row r="14" spans="1:250" ht="27" customHeight="1">
      <c r="B14" s="12">
        <v>182</v>
      </c>
      <c r="C14" s="13" t="s">
        <v>20</v>
      </c>
      <c r="D14" s="15" t="s">
        <v>21</v>
      </c>
      <c r="E14" s="16">
        <f>E15+E16</f>
        <v>36977.5</v>
      </c>
      <c r="F14" s="16">
        <f>F15+F16</f>
        <v>27989.200000000001</v>
      </c>
      <c r="G14" s="3"/>
    </row>
    <row r="15" spans="1:250" ht="30.75" customHeight="1">
      <c r="B15" s="12">
        <v>182</v>
      </c>
      <c r="C15" s="13" t="s">
        <v>22</v>
      </c>
      <c r="D15" s="15" t="s">
        <v>23</v>
      </c>
      <c r="E15" s="18">
        <v>36977.1</v>
      </c>
      <c r="F15" s="18">
        <v>27989.200000000001</v>
      </c>
      <c r="G15" s="3"/>
    </row>
    <row r="16" spans="1:250" ht="25.5">
      <c r="B16" s="12">
        <v>182</v>
      </c>
      <c r="C16" s="13" t="s">
        <v>24</v>
      </c>
      <c r="D16" s="15" t="s">
        <v>25</v>
      </c>
      <c r="E16" s="18">
        <v>0.4</v>
      </c>
      <c r="F16" s="18">
        <v>0</v>
      </c>
      <c r="G16" s="3"/>
    </row>
    <row r="17" spans="2:7" ht="25.5">
      <c r="B17" s="12">
        <v>182</v>
      </c>
      <c r="C17" s="13" t="s">
        <v>26</v>
      </c>
      <c r="D17" s="15" t="s">
        <v>27</v>
      </c>
      <c r="E17" s="18">
        <v>-0.6</v>
      </c>
      <c r="F17" s="18">
        <v>0</v>
      </c>
      <c r="G17" s="3"/>
    </row>
    <row r="18" spans="2:7" ht="18" customHeight="1">
      <c r="B18" s="12">
        <v>182</v>
      </c>
      <c r="C18" s="13" t="s">
        <v>28</v>
      </c>
      <c r="D18" s="14" t="s">
        <v>29</v>
      </c>
      <c r="E18" s="19">
        <f>E19</f>
        <v>19863.599999999999</v>
      </c>
      <c r="F18" s="19">
        <f>F19</f>
        <v>18243.8</v>
      </c>
      <c r="G18" s="3"/>
    </row>
    <row r="19" spans="2:7" ht="18" customHeight="1">
      <c r="B19" s="12">
        <v>182</v>
      </c>
      <c r="C19" s="13" t="s">
        <v>30</v>
      </c>
      <c r="D19" s="15" t="s">
        <v>29</v>
      </c>
      <c r="E19" s="16">
        <v>19863.599999999999</v>
      </c>
      <c r="F19" s="16">
        <v>18243.8</v>
      </c>
    </row>
    <row r="20" spans="2:7" ht="18" customHeight="1">
      <c r="B20" s="12" t="s">
        <v>17</v>
      </c>
      <c r="C20" s="13" t="s">
        <v>31</v>
      </c>
      <c r="D20" s="15" t="s">
        <v>32</v>
      </c>
      <c r="E20" s="16">
        <v>0</v>
      </c>
      <c r="F20" s="16">
        <v>0</v>
      </c>
    </row>
    <row r="21" spans="2:7" ht="18" customHeight="1">
      <c r="B21" s="12" t="s">
        <v>17</v>
      </c>
      <c r="C21" s="13" t="s">
        <v>33</v>
      </c>
      <c r="D21" s="14" t="s">
        <v>34</v>
      </c>
      <c r="E21" s="20">
        <f>E22</f>
        <v>3465.5</v>
      </c>
      <c r="F21" s="20">
        <f>F22</f>
        <v>4847.7</v>
      </c>
    </row>
    <row r="22" spans="2:7" ht="25.5">
      <c r="B22" s="12" t="s">
        <v>17</v>
      </c>
      <c r="C22" s="13" t="s">
        <v>35</v>
      </c>
      <c r="D22" s="14" t="s">
        <v>36</v>
      </c>
      <c r="E22" s="20">
        <v>3465.5</v>
      </c>
      <c r="F22" s="20">
        <v>4847.7</v>
      </c>
    </row>
    <row r="23" spans="2:7" s="119" customFormat="1" ht="28.5">
      <c r="B23" s="8" t="s">
        <v>6</v>
      </c>
      <c r="C23" s="5" t="s">
        <v>37</v>
      </c>
      <c r="D23" s="115" t="s">
        <v>38</v>
      </c>
      <c r="E23" s="10">
        <f>E24+E28</f>
        <v>15752</v>
      </c>
      <c r="F23" s="10">
        <f>F24+F28</f>
        <v>10870.599999999999</v>
      </c>
    </row>
    <row r="24" spans="2:7" ht="43.5" customHeight="1">
      <c r="B24" s="12" t="s">
        <v>6</v>
      </c>
      <c r="C24" s="13" t="s">
        <v>39</v>
      </c>
      <c r="D24" s="14" t="s">
        <v>40</v>
      </c>
      <c r="E24" s="21">
        <f>E25</f>
        <v>15573.7</v>
      </c>
      <c r="F24" s="21">
        <f>F25</f>
        <v>10692.3</v>
      </c>
    </row>
    <row r="25" spans="2:7" ht="30" customHeight="1">
      <c r="B25" s="12" t="s">
        <v>6</v>
      </c>
      <c r="C25" s="13" t="s">
        <v>41</v>
      </c>
      <c r="D25" s="14" t="s">
        <v>42</v>
      </c>
      <c r="E25" s="21">
        <f t="shared" ref="E25:F26" si="0">E26</f>
        <v>15573.7</v>
      </c>
      <c r="F25" s="21">
        <f t="shared" si="0"/>
        <v>10692.3</v>
      </c>
    </row>
    <row r="26" spans="2:7" ht="40.5" customHeight="1">
      <c r="B26" s="12" t="s">
        <v>6</v>
      </c>
      <c r="C26" s="13" t="s">
        <v>43</v>
      </c>
      <c r="D26" s="14" t="s">
        <v>44</v>
      </c>
      <c r="E26" s="21">
        <f t="shared" si="0"/>
        <v>15573.7</v>
      </c>
      <c r="F26" s="21">
        <f t="shared" si="0"/>
        <v>10692.3</v>
      </c>
    </row>
    <row r="27" spans="2:7" ht="40.5" customHeight="1">
      <c r="B27" s="12" t="s">
        <v>45</v>
      </c>
      <c r="C27" s="13" t="s">
        <v>46</v>
      </c>
      <c r="D27" s="14" t="s">
        <v>47</v>
      </c>
      <c r="E27" s="21">
        <v>15573.7</v>
      </c>
      <c r="F27" s="21">
        <v>10692.3</v>
      </c>
    </row>
    <row r="28" spans="2:7" ht="18" customHeight="1">
      <c r="B28" s="12" t="s">
        <v>6</v>
      </c>
      <c r="C28" s="13" t="s">
        <v>48</v>
      </c>
      <c r="D28" s="14" t="s">
        <v>49</v>
      </c>
      <c r="E28" s="21">
        <f t="shared" ref="E28:F29" si="1">E29</f>
        <v>178.3</v>
      </c>
      <c r="F28" s="21">
        <f t="shared" si="1"/>
        <v>178.3</v>
      </c>
    </row>
    <row r="29" spans="2:7" ht="29.25" customHeight="1">
      <c r="B29" s="12" t="s">
        <v>6</v>
      </c>
      <c r="C29" s="13" t="s">
        <v>50</v>
      </c>
      <c r="D29" s="14" t="s">
        <v>51</v>
      </c>
      <c r="E29" s="21">
        <f t="shared" si="1"/>
        <v>178.3</v>
      </c>
      <c r="F29" s="21">
        <f t="shared" si="1"/>
        <v>178.3</v>
      </c>
    </row>
    <row r="30" spans="2:7" ht="30.75" customHeight="1">
      <c r="B30" s="12" t="s">
        <v>52</v>
      </c>
      <c r="C30" s="13" t="s">
        <v>53</v>
      </c>
      <c r="D30" s="14" t="s">
        <v>54</v>
      </c>
      <c r="E30" s="21">
        <v>178.3</v>
      </c>
      <c r="F30" s="21">
        <v>178.3</v>
      </c>
    </row>
    <row r="31" spans="2:7" ht="18.75" customHeight="1">
      <c r="B31" s="8" t="s">
        <v>6</v>
      </c>
      <c r="C31" s="5" t="s">
        <v>258</v>
      </c>
      <c r="D31" s="115" t="s">
        <v>259</v>
      </c>
      <c r="E31" s="10">
        <f>E32</f>
        <v>329.8</v>
      </c>
      <c r="F31" s="10">
        <f>F32</f>
        <v>329.8</v>
      </c>
    </row>
    <row r="32" spans="2:7" ht="16.5" customHeight="1">
      <c r="B32" s="12" t="s">
        <v>6</v>
      </c>
      <c r="C32" s="13" t="s">
        <v>260</v>
      </c>
      <c r="D32" s="14" t="s">
        <v>261</v>
      </c>
      <c r="E32" s="21">
        <f>E35+E33</f>
        <v>329.8</v>
      </c>
      <c r="F32" s="21">
        <f>F35+F33</f>
        <v>329.8</v>
      </c>
    </row>
    <row r="33" spans="2:6" ht="16.5" customHeight="1">
      <c r="B33" s="12" t="s">
        <v>6</v>
      </c>
      <c r="C33" s="13" t="s">
        <v>284</v>
      </c>
      <c r="D33" s="14" t="s">
        <v>285</v>
      </c>
      <c r="E33" s="21">
        <f>E34</f>
        <v>48.3</v>
      </c>
      <c r="F33" s="21">
        <f>F34</f>
        <v>48.3</v>
      </c>
    </row>
    <row r="34" spans="2:6" ht="30" customHeight="1">
      <c r="B34" s="12" t="s">
        <v>52</v>
      </c>
      <c r="C34" s="13" t="s">
        <v>294</v>
      </c>
      <c r="D34" s="14" t="s">
        <v>282</v>
      </c>
      <c r="E34" s="21">
        <v>48.3</v>
      </c>
      <c r="F34" s="21">
        <v>48.3</v>
      </c>
    </row>
    <row r="35" spans="2:6" ht="18" customHeight="1">
      <c r="B35" s="12" t="s">
        <v>6</v>
      </c>
      <c r="C35" s="13" t="s">
        <v>293</v>
      </c>
      <c r="D35" s="14" t="s">
        <v>262</v>
      </c>
      <c r="E35" s="21">
        <f>E36</f>
        <v>281.5</v>
      </c>
      <c r="F35" s="21">
        <f>F36</f>
        <v>281.5</v>
      </c>
    </row>
    <row r="36" spans="2:6" ht="27.75" customHeight="1">
      <c r="B36" s="12" t="s">
        <v>6</v>
      </c>
      <c r="C36" s="13" t="s">
        <v>283</v>
      </c>
      <c r="D36" s="14" t="s">
        <v>263</v>
      </c>
      <c r="E36" s="21">
        <f>E37</f>
        <v>281.5</v>
      </c>
      <c r="F36" s="21">
        <f>F37</f>
        <v>281.5</v>
      </c>
    </row>
    <row r="37" spans="2:6" ht="44.25" customHeight="1">
      <c r="B37" s="12" t="s">
        <v>264</v>
      </c>
      <c r="C37" s="13" t="s">
        <v>265</v>
      </c>
      <c r="D37" s="14" t="s">
        <v>266</v>
      </c>
      <c r="E37" s="21">
        <v>281.5</v>
      </c>
      <c r="F37" s="21">
        <v>281.5</v>
      </c>
    </row>
    <row r="38" spans="2:6" s="119" customFormat="1" ht="17.25" customHeight="1">
      <c r="B38" s="8" t="s">
        <v>6</v>
      </c>
      <c r="C38" s="5" t="s">
        <v>55</v>
      </c>
      <c r="D38" s="115" t="s">
        <v>56</v>
      </c>
      <c r="E38" s="10">
        <f>E39+E50</f>
        <v>782.1</v>
      </c>
      <c r="F38" s="10">
        <f>F39+F50</f>
        <v>910.3</v>
      </c>
    </row>
    <row r="39" spans="2:6" ht="30.75" customHeight="1">
      <c r="B39" s="12" t="s">
        <v>6</v>
      </c>
      <c r="C39" s="13" t="s">
        <v>237</v>
      </c>
      <c r="D39" s="14" t="s">
        <v>238</v>
      </c>
      <c r="E39" s="21">
        <f>E40</f>
        <v>592.5</v>
      </c>
      <c r="F39" s="21">
        <f>F40</f>
        <v>569.5</v>
      </c>
    </row>
    <row r="40" spans="2:6" ht="30" customHeight="1">
      <c r="B40" s="12" t="s">
        <v>6</v>
      </c>
      <c r="C40" s="13" t="s">
        <v>235</v>
      </c>
      <c r="D40" s="14" t="s">
        <v>236</v>
      </c>
      <c r="E40" s="21">
        <v>592.5</v>
      </c>
      <c r="F40" s="21">
        <f>F41+F42+F43+F44+F45+F46+F47+F48+F49</f>
        <v>569.5</v>
      </c>
    </row>
    <row r="41" spans="2:6" ht="30" customHeight="1">
      <c r="B41" s="12" t="s">
        <v>301</v>
      </c>
      <c r="C41" s="13" t="s">
        <v>234</v>
      </c>
      <c r="D41" s="14" t="s">
        <v>255</v>
      </c>
      <c r="E41" s="21">
        <v>14</v>
      </c>
      <c r="F41" s="21">
        <v>0</v>
      </c>
    </row>
    <row r="42" spans="2:6" ht="32.25" customHeight="1">
      <c r="B42" s="12" t="s">
        <v>57</v>
      </c>
      <c r="C42" s="13" t="s">
        <v>234</v>
      </c>
      <c r="D42" s="14" t="s">
        <v>255</v>
      </c>
      <c r="E42" s="21">
        <v>120</v>
      </c>
      <c r="F42" s="21">
        <v>288</v>
      </c>
    </row>
    <row r="43" spans="2:6" ht="32.25" customHeight="1">
      <c r="B43" s="12" t="s">
        <v>58</v>
      </c>
      <c r="C43" s="13" t="s">
        <v>234</v>
      </c>
      <c r="D43" s="14" t="s">
        <v>255</v>
      </c>
      <c r="E43" s="21">
        <v>0</v>
      </c>
      <c r="F43" s="21">
        <v>0</v>
      </c>
    </row>
    <row r="44" spans="2:6" ht="32.25" customHeight="1">
      <c r="B44" s="12" t="s">
        <v>59</v>
      </c>
      <c r="C44" s="13" t="s">
        <v>234</v>
      </c>
      <c r="D44" s="14" t="s">
        <v>255</v>
      </c>
      <c r="E44" s="21">
        <v>0</v>
      </c>
      <c r="F44" s="21">
        <v>0</v>
      </c>
    </row>
    <row r="45" spans="2:6" ht="32.25" customHeight="1">
      <c r="B45" s="12" t="s">
        <v>60</v>
      </c>
      <c r="C45" s="13" t="s">
        <v>234</v>
      </c>
      <c r="D45" s="14" t="s">
        <v>255</v>
      </c>
      <c r="E45" s="21">
        <v>401.5</v>
      </c>
      <c r="F45" s="21">
        <v>240.7</v>
      </c>
    </row>
    <row r="46" spans="2:6" ht="32.25" customHeight="1">
      <c r="B46" s="12" t="s">
        <v>275</v>
      </c>
      <c r="C46" s="13" t="s">
        <v>234</v>
      </c>
      <c r="D46" s="14" t="s">
        <v>255</v>
      </c>
      <c r="E46" s="21">
        <v>4</v>
      </c>
      <c r="F46" s="21">
        <v>0</v>
      </c>
    </row>
    <row r="47" spans="2:6" ht="32.25" customHeight="1">
      <c r="B47" s="12" t="s">
        <v>61</v>
      </c>
      <c r="C47" s="13" t="s">
        <v>234</v>
      </c>
      <c r="D47" s="14" t="s">
        <v>255</v>
      </c>
      <c r="E47" s="21">
        <v>53</v>
      </c>
      <c r="F47" s="21">
        <v>40.799999999999997</v>
      </c>
    </row>
    <row r="48" spans="2:6" ht="28.5" customHeight="1">
      <c r="B48" s="12" t="s">
        <v>6</v>
      </c>
      <c r="C48" s="13" t="s">
        <v>233</v>
      </c>
      <c r="D48" s="15" t="s">
        <v>232</v>
      </c>
      <c r="E48" s="21">
        <f>E49</f>
        <v>0</v>
      </c>
      <c r="F48" s="21">
        <f>F49</f>
        <v>0</v>
      </c>
    </row>
    <row r="49" spans="2:6" ht="44.25" customHeight="1">
      <c r="B49" s="12" t="s">
        <v>52</v>
      </c>
      <c r="C49" s="13" t="s">
        <v>230</v>
      </c>
      <c r="D49" s="15" t="s">
        <v>231</v>
      </c>
      <c r="E49" s="21">
        <v>0</v>
      </c>
      <c r="F49" s="21">
        <v>0</v>
      </c>
    </row>
    <row r="50" spans="2:6" ht="18" customHeight="1">
      <c r="B50" s="12" t="s">
        <v>6</v>
      </c>
      <c r="C50" s="13" t="s">
        <v>267</v>
      </c>
      <c r="D50" s="130" t="s">
        <v>268</v>
      </c>
      <c r="E50" s="21">
        <f>E51</f>
        <v>189.6</v>
      </c>
      <c r="F50" s="21">
        <f t="shared" ref="E50:F51" si="2">F51</f>
        <v>340.8</v>
      </c>
    </row>
    <row r="51" spans="2:6" ht="40.5" customHeight="1">
      <c r="B51" s="12" t="s">
        <v>6</v>
      </c>
      <c r="C51" s="13" t="s">
        <v>269</v>
      </c>
      <c r="D51" s="15" t="s">
        <v>270</v>
      </c>
      <c r="E51" s="21">
        <f t="shared" si="2"/>
        <v>189.6</v>
      </c>
      <c r="F51" s="21">
        <f t="shared" si="2"/>
        <v>340.8</v>
      </c>
    </row>
    <row r="52" spans="2:6" ht="27" customHeight="1">
      <c r="B52" s="12" t="s">
        <v>6</v>
      </c>
      <c r="C52" s="13" t="s">
        <v>271</v>
      </c>
      <c r="D52" s="15" t="s">
        <v>272</v>
      </c>
      <c r="E52" s="21">
        <f>E54+E56+E57+E53+E55</f>
        <v>189.6</v>
      </c>
      <c r="F52" s="21">
        <f>F54+F56+F57+F53+F55</f>
        <v>340.8</v>
      </c>
    </row>
    <row r="53" spans="2:6" ht="68.25" customHeight="1">
      <c r="B53" s="12" t="s">
        <v>17</v>
      </c>
      <c r="C53" s="13" t="s">
        <v>273</v>
      </c>
      <c r="D53" s="15" t="s">
        <v>274</v>
      </c>
      <c r="E53" s="21">
        <v>20</v>
      </c>
      <c r="F53" s="21">
        <v>48</v>
      </c>
    </row>
    <row r="54" spans="2:6" ht="67.5" customHeight="1">
      <c r="B54" s="12" t="s">
        <v>57</v>
      </c>
      <c r="C54" s="13" t="s">
        <v>273</v>
      </c>
      <c r="D54" s="15" t="s">
        <v>274</v>
      </c>
      <c r="E54" s="21">
        <v>40</v>
      </c>
      <c r="F54" s="21">
        <v>240</v>
      </c>
    </row>
    <row r="55" spans="2:6" ht="67.5" customHeight="1">
      <c r="B55" s="12" t="s">
        <v>59</v>
      </c>
      <c r="C55" s="13" t="s">
        <v>273</v>
      </c>
      <c r="D55" s="15" t="s">
        <v>274</v>
      </c>
      <c r="E55" s="21">
        <v>40</v>
      </c>
      <c r="F55" s="21">
        <v>0</v>
      </c>
    </row>
    <row r="56" spans="2:6" ht="72" customHeight="1">
      <c r="B56" s="12" t="s">
        <v>275</v>
      </c>
      <c r="C56" s="13" t="s">
        <v>273</v>
      </c>
      <c r="D56" s="15" t="s">
        <v>274</v>
      </c>
      <c r="E56" s="21">
        <v>8</v>
      </c>
      <c r="F56" s="21">
        <v>19.2</v>
      </c>
    </row>
    <row r="57" spans="2:6" ht="66" customHeight="1">
      <c r="B57" s="12" t="s">
        <v>61</v>
      </c>
      <c r="C57" s="13" t="s">
        <v>273</v>
      </c>
      <c r="D57" s="15" t="s">
        <v>274</v>
      </c>
      <c r="E57" s="21">
        <v>81.599999999999994</v>
      </c>
      <c r="F57" s="21">
        <v>33.6</v>
      </c>
    </row>
    <row r="58" spans="2:6" ht="19.5" customHeight="1">
      <c r="B58" s="8" t="s">
        <v>6</v>
      </c>
      <c r="C58" s="5" t="s">
        <v>298</v>
      </c>
      <c r="D58" s="115" t="s">
        <v>295</v>
      </c>
      <c r="E58" s="10">
        <f>E59</f>
        <v>138.30000000000001</v>
      </c>
      <c r="F58" s="10">
        <v>0</v>
      </c>
    </row>
    <row r="59" spans="2:6" ht="16.5" customHeight="1">
      <c r="B59" s="12" t="s">
        <v>6</v>
      </c>
      <c r="C59" s="13" t="s">
        <v>300</v>
      </c>
      <c r="D59" s="15" t="s">
        <v>296</v>
      </c>
      <c r="E59" s="21">
        <f>E60</f>
        <v>138.30000000000001</v>
      </c>
      <c r="F59" s="21">
        <v>0</v>
      </c>
    </row>
    <row r="60" spans="2:6" ht="27.75" customHeight="1">
      <c r="B60" s="12" t="s">
        <v>52</v>
      </c>
      <c r="C60" s="13" t="s">
        <v>299</v>
      </c>
      <c r="D60" s="15" t="s">
        <v>297</v>
      </c>
      <c r="E60" s="21">
        <v>138.30000000000001</v>
      </c>
      <c r="F60" s="21">
        <v>0</v>
      </c>
    </row>
    <row r="61" spans="2:6" ht="19.5" customHeight="1">
      <c r="B61" s="8" t="s">
        <v>6</v>
      </c>
      <c r="C61" s="5" t="s">
        <v>62</v>
      </c>
      <c r="D61" s="115" t="s">
        <v>63</v>
      </c>
      <c r="E61" s="10">
        <f>E62+E74</f>
        <v>26347.5</v>
      </c>
      <c r="F61" s="10">
        <f>F62+F74</f>
        <v>30751</v>
      </c>
    </row>
    <row r="62" spans="2:6" s="22" customFormat="1" ht="15" customHeight="1">
      <c r="B62" s="12" t="s">
        <v>6</v>
      </c>
      <c r="C62" s="13" t="s">
        <v>64</v>
      </c>
      <c r="D62" s="14" t="s">
        <v>65</v>
      </c>
      <c r="E62" s="21">
        <f>E63+E65</f>
        <v>26557</v>
      </c>
      <c r="F62" s="21">
        <f>F63+F65</f>
        <v>30751</v>
      </c>
    </row>
    <row r="63" spans="2:6">
      <c r="B63" s="12" t="s">
        <v>6</v>
      </c>
      <c r="C63" s="13" t="s">
        <v>288</v>
      </c>
      <c r="D63" s="14" t="s">
        <v>289</v>
      </c>
      <c r="E63" s="21">
        <f>E64</f>
        <v>7648.5</v>
      </c>
      <c r="F63" s="21">
        <f>F64</f>
        <v>10707.6</v>
      </c>
    </row>
    <row r="64" spans="2:6" ht="17.25" customHeight="1">
      <c r="B64" s="12" t="s">
        <v>52</v>
      </c>
      <c r="C64" s="13" t="s">
        <v>287</v>
      </c>
      <c r="D64" s="14" t="s">
        <v>286</v>
      </c>
      <c r="E64" s="21">
        <v>7648.5</v>
      </c>
      <c r="F64" s="21">
        <v>10707.6</v>
      </c>
    </row>
    <row r="65" spans="2:6">
      <c r="B65" s="12" t="s">
        <v>6</v>
      </c>
      <c r="C65" s="13" t="s">
        <v>221</v>
      </c>
      <c r="D65" s="14" t="s">
        <v>66</v>
      </c>
      <c r="E65" s="21">
        <f>E66+E70</f>
        <v>18908.5</v>
      </c>
      <c r="F65" s="21">
        <f>F66+F70</f>
        <v>20043.400000000001</v>
      </c>
    </row>
    <row r="66" spans="2:6" ht="15" customHeight="1">
      <c r="B66" s="12" t="s">
        <v>6</v>
      </c>
      <c r="C66" s="13" t="s">
        <v>222</v>
      </c>
      <c r="D66" s="14" t="s">
        <v>67</v>
      </c>
      <c r="E66" s="21">
        <f>E67</f>
        <v>2352.4</v>
      </c>
      <c r="F66" s="21">
        <f>F67</f>
        <v>2821.4</v>
      </c>
    </row>
    <row r="67" spans="2:6" ht="27.75" customHeight="1">
      <c r="B67" s="12" t="s">
        <v>52</v>
      </c>
      <c r="C67" s="13" t="s">
        <v>223</v>
      </c>
      <c r="D67" s="14" t="s">
        <v>68</v>
      </c>
      <c r="E67" s="21">
        <f>E68+E69</f>
        <v>2352.4</v>
      </c>
      <c r="F67" s="21">
        <f>F68+F69</f>
        <v>2821.4</v>
      </c>
    </row>
    <row r="68" spans="2:6" ht="34.5" customHeight="1">
      <c r="B68" s="12">
        <v>992</v>
      </c>
      <c r="C68" s="13" t="s">
        <v>224</v>
      </c>
      <c r="D68" s="14" t="s">
        <v>69</v>
      </c>
      <c r="E68" s="21">
        <v>2344.9</v>
      </c>
      <c r="F68" s="21">
        <v>2813.9</v>
      </c>
    </row>
    <row r="69" spans="2:6" ht="40.5" customHeight="1">
      <c r="B69" s="12" t="s">
        <v>52</v>
      </c>
      <c r="C69" s="13" t="s">
        <v>225</v>
      </c>
      <c r="D69" s="14" t="s">
        <v>70</v>
      </c>
      <c r="E69" s="21">
        <v>7.5</v>
      </c>
      <c r="F69" s="21">
        <v>7.5</v>
      </c>
    </row>
    <row r="70" spans="2:6" ht="27" customHeight="1">
      <c r="B70" s="12" t="s">
        <v>6</v>
      </c>
      <c r="C70" s="13" t="s">
        <v>226</v>
      </c>
      <c r="D70" s="14" t="s">
        <v>71</v>
      </c>
      <c r="E70" s="21">
        <f>E71</f>
        <v>16556.099999999999</v>
      </c>
      <c r="F70" s="21">
        <f>F71</f>
        <v>17222</v>
      </c>
    </row>
    <row r="71" spans="2:6" ht="28.5" customHeight="1">
      <c r="B71" s="12" t="s">
        <v>52</v>
      </c>
      <c r="C71" s="13" t="s">
        <v>227</v>
      </c>
      <c r="D71" s="14" t="s">
        <v>72</v>
      </c>
      <c r="E71" s="21">
        <f>E72+E73</f>
        <v>16556.099999999999</v>
      </c>
      <c r="F71" s="21">
        <f>F72+F73</f>
        <v>17222</v>
      </c>
    </row>
    <row r="72" spans="2:6" ht="27" customHeight="1">
      <c r="B72" s="12">
        <v>992</v>
      </c>
      <c r="C72" s="13" t="s">
        <v>228</v>
      </c>
      <c r="D72" s="14" t="s">
        <v>73</v>
      </c>
      <c r="E72" s="21">
        <v>9731.2999999999993</v>
      </c>
      <c r="F72" s="21">
        <v>10041.700000000001</v>
      </c>
    </row>
    <row r="73" spans="2:6" ht="28.5" customHeight="1">
      <c r="B73" s="23">
        <v>992</v>
      </c>
      <c r="C73" s="116" t="s">
        <v>229</v>
      </c>
      <c r="D73" s="117" t="s">
        <v>74</v>
      </c>
      <c r="E73" s="21">
        <v>6824.8</v>
      </c>
      <c r="F73" s="21">
        <v>7180.3</v>
      </c>
    </row>
    <row r="74" spans="2:6" ht="28.5">
      <c r="B74" s="8" t="s">
        <v>6</v>
      </c>
      <c r="C74" s="131" t="s">
        <v>276</v>
      </c>
      <c r="D74" s="115" t="s">
        <v>277</v>
      </c>
      <c r="E74" s="10">
        <f t="shared" ref="E74:F75" si="3">E75</f>
        <v>-209.5</v>
      </c>
      <c r="F74" s="10">
        <f t="shared" si="3"/>
        <v>0</v>
      </c>
    </row>
    <row r="75" spans="2:6" s="22" customFormat="1" ht="27.75" customHeight="1">
      <c r="B75" s="12" t="s">
        <v>6</v>
      </c>
      <c r="C75" s="13" t="s">
        <v>278</v>
      </c>
      <c r="D75" s="14" t="s">
        <v>279</v>
      </c>
      <c r="E75" s="21">
        <f t="shared" si="3"/>
        <v>-209.5</v>
      </c>
      <c r="F75" s="21">
        <f t="shared" si="3"/>
        <v>0</v>
      </c>
    </row>
    <row r="76" spans="2:6" s="22" customFormat="1" ht="29.25" customHeight="1">
      <c r="B76" s="12" t="s">
        <v>52</v>
      </c>
      <c r="C76" s="13" t="s">
        <v>280</v>
      </c>
      <c r="D76" s="14" t="s">
        <v>281</v>
      </c>
      <c r="E76" s="21">
        <v>-209.5</v>
      </c>
      <c r="F76" s="21">
        <v>0</v>
      </c>
    </row>
  </sheetData>
  <mergeCells count="4">
    <mergeCell ref="B5:F5"/>
    <mergeCell ref="B4:F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topLeftCell="A10" workbookViewId="0">
      <selection activeCell="H27" sqref="H27"/>
    </sheetView>
  </sheetViews>
  <sheetFormatPr defaultColWidth="9.140625" defaultRowHeight="15"/>
  <cols>
    <col min="1" max="1" width="1.42578125" style="25" customWidth="1"/>
    <col min="2" max="2" width="81" style="105" customWidth="1"/>
    <col min="3" max="3" width="5.7109375" style="27" customWidth="1"/>
    <col min="4" max="4" width="8.5703125" style="28" customWidth="1"/>
    <col min="5" max="5" width="11.28515625" style="29" customWidth="1"/>
    <col min="6" max="6" width="7.42578125" style="27" customWidth="1"/>
    <col min="7" max="7" width="13.85546875" style="27" customWidth="1"/>
    <col min="8" max="8" width="11.85546875" style="26" customWidth="1"/>
    <col min="9" max="16384" width="9.140625" style="26"/>
  </cols>
  <sheetData>
    <row r="1" spans="1:9">
      <c r="B1" s="143" t="s">
        <v>75</v>
      </c>
      <c r="C1" s="143"/>
      <c r="D1" s="143"/>
      <c r="E1" s="143"/>
      <c r="F1" s="143"/>
      <c r="G1" s="143"/>
      <c r="H1" s="143"/>
    </row>
    <row r="2" spans="1:9" ht="13.5" customHeight="1">
      <c r="A2" s="3"/>
      <c r="B2" s="144" t="s">
        <v>310</v>
      </c>
      <c r="C2" s="144"/>
      <c r="D2" s="144"/>
      <c r="E2" s="144"/>
      <c r="F2" s="144"/>
      <c r="G2" s="144"/>
      <c r="H2" s="144"/>
    </row>
    <row r="3" spans="1:9" ht="21" customHeight="1">
      <c r="A3" s="3"/>
      <c r="B3" s="145" t="s">
        <v>305</v>
      </c>
      <c r="C3" s="145"/>
      <c r="D3" s="145"/>
      <c r="E3" s="145"/>
      <c r="F3" s="145"/>
      <c r="G3" s="145"/>
      <c r="H3" s="145"/>
    </row>
    <row r="4" spans="1:9" ht="21" customHeight="1">
      <c r="A4" s="3"/>
      <c r="B4" s="145"/>
      <c r="C4" s="145"/>
      <c r="D4" s="145"/>
      <c r="E4" s="145"/>
      <c r="F4" s="145"/>
      <c r="G4" s="145"/>
      <c r="H4" s="145"/>
    </row>
    <row r="5" spans="1:9" ht="18" customHeight="1">
      <c r="A5" s="3" t="s">
        <v>80</v>
      </c>
      <c r="B5" s="142" t="s">
        <v>1</v>
      </c>
      <c r="C5" s="142"/>
      <c r="D5" s="142"/>
      <c r="E5" s="142"/>
      <c r="F5" s="142"/>
      <c r="G5" s="142"/>
      <c r="H5" s="142"/>
    </row>
    <row r="6" spans="1:9" s="77" customFormat="1" ht="54.75" customHeight="1">
      <c r="A6" s="36"/>
      <c r="B6" s="67"/>
      <c r="C6" s="73" t="s">
        <v>185</v>
      </c>
      <c r="D6" s="37" t="s">
        <v>186</v>
      </c>
      <c r="E6" s="37" t="s">
        <v>187</v>
      </c>
      <c r="F6" s="37" t="s">
        <v>188</v>
      </c>
      <c r="G6" s="134" t="s">
        <v>307</v>
      </c>
      <c r="H6" s="134" t="s">
        <v>306</v>
      </c>
    </row>
    <row r="7" spans="1:9" ht="18" customHeight="1">
      <c r="A7" s="3"/>
      <c r="B7" s="106" t="s">
        <v>189</v>
      </c>
      <c r="C7" s="78"/>
      <c r="D7" s="79"/>
      <c r="E7" s="80"/>
      <c r="F7" s="78"/>
      <c r="G7" s="81">
        <f>G8+G22</f>
        <v>107016.99999999999</v>
      </c>
      <c r="H7" s="81">
        <f>H8+H22</f>
        <v>157593.29999999999</v>
      </c>
      <c r="I7" s="128"/>
    </row>
    <row r="8" spans="1:9" s="86" customFormat="1" ht="30" customHeight="1">
      <c r="A8" s="82"/>
      <c r="B8" s="24" t="s">
        <v>190</v>
      </c>
      <c r="C8" s="83">
        <v>976</v>
      </c>
      <c r="D8" s="84"/>
      <c r="E8" s="85"/>
      <c r="F8" s="83"/>
      <c r="G8" s="81">
        <f>G9</f>
        <v>3282.2</v>
      </c>
      <c r="H8" s="81">
        <f>H9</f>
        <v>4276.5</v>
      </c>
    </row>
    <row r="9" spans="1:9" ht="14.25" customHeight="1">
      <c r="A9" s="3"/>
      <c r="B9" s="60" t="s">
        <v>86</v>
      </c>
      <c r="C9" s="51">
        <v>976</v>
      </c>
      <c r="D9" s="42" t="s">
        <v>87</v>
      </c>
      <c r="E9" s="42"/>
      <c r="F9" s="51"/>
      <c r="G9" s="48">
        <f>G10+G13</f>
        <v>3282.2</v>
      </c>
      <c r="H9" s="48">
        <f>H10+H13</f>
        <v>4276.5</v>
      </c>
    </row>
    <row r="10" spans="1:9" s="103" customFormat="1" ht="25.5" customHeight="1">
      <c r="A10" s="44"/>
      <c r="B10" s="60" t="s">
        <v>88</v>
      </c>
      <c r="C10" s="51">
        <v>976</v>
      </c>
      <c r="D10" s="42" t="s">
        <v>89</v>
      </c>
      <c r="E10" s="42"/>
      <c r="F10" s="51"/>
      <c r="G10" s="48">
        <f t="shared" ref="G10:H11" si="0">G11</f>
        <v>948.7</v>
      </c>
      <c r="H10" s="48">
        <f t="shared" si="0"/>
        <v>1275.8</v>
      </c>
    </row>
    <row r="11" spans="1:9" ht="15" customHeight="1">
      <c r="A11" s="44"/>
      <c r="B11" s="60" t="s">
        <v>90</v>
      </c>
      <c r="C11" s="51">
        <v>976</v>
      </c>
      <c r="D11" s="42" t="s">
        <v>89</v>
      </c>
      <c r="E11" s="42" t="s">
        <v>91</v>
      </c>
      <c r="F11" s="51"/>
      <c r="G11" s="48">
        <f t="shared" si="0"/>
        <v>948.7</v>
      </c>
      <c r="H11" s="48">
        <f t="shared" si="0"/>
        <v>1275.8</v>
      </c>
    </row>
    <row r="12" spans="1:9" ht="41.25" customHeight="1">
      <c r="A12" s="3"/>
      <c r="B12" s="61" t="s">
        <v>92</v>
      </c>
      <c r="C12" s="52">
        <v>976</v>
      </c>
      <c r="D12" s="45" t="s">
        <v>89</v>
      </c>
      <c r="E12" s="45" t="s">
        <v>91</v>
      </c>
      <c r="F12" s="52">
        <v>100</v>
      </c>
      <c r="G12" s="46">
        <v>948.7</v>
      </c>
      <c r="H12" s="46">
        <v>1275.8</v>
      </c>
    </row>
    <row r="13" spans="1:9" s="103" customFormat="1" ht="26.25" customHeight="1">
      <c r="A13" s="123"/>
      <c r="B13" s="60" t="s">
        <v>191</v>
      </c>
      <c r="C13" s="51">
        <v>976</v>
      </c>
      <c r="D13" s="42" t="s">
        <v>95</v>
      </c>
      <c r="E13" s="42"/>
      <c r="F13" s="51"/>
      <c r="G13" s="48">
        <f>G14+G16+G20</f>
        <v>2333.5</v>
      </c>
      <c r="H13" s="48">
        <f>H14+H16+H20</f>
        <v>3000.7000000000003</v>
      </c>
    </row>
    <row r="14" spans="1:9" ht="27" customHeight="1">
      <c r="A14" s="3"/>
      <c r="B14" s="60" t="s">
        <v>192</v>
      </c>
      <c r="C14" s="51">
        <v>976</v>
      </c>
      <c r="D14" s="42" t="s">
        <v>95</v>
      </c>
      <c r="E14" s="42" t="s">
        <v>97</v>
      </c>
      <c r="F14" s="51"/>
      <c r="G14" s="48">
        <f>G15</f>
        <v>101.5</v>
      </c>
      <c r="H14" s="48">
        <f>H15</f>
        <v>152.30000000000001</v>
      </c>
    </row>
    <row r="15" spans="1:9" ht="42" customHeight="1">
      <c r="A15" s="3"/>
      <c r="B15" s="61" t="s">
        <v>92</v>
      </c>
      <c r="C15" s="52">
        <v>976</v>
      </c>
      <c r="D15" s="45" t="s">
        <v>95</v>
      </c>
      <c r="E15" s="45" t="s">
        <v>97</v>
      </c>
      <c r="F15" s="52">
        <v>100</v>
      </c>
      <c r="G15" s="16">
        <v>101.5</v>
      </c>
      <c r="H15" s="16">
        <v>152.30000000000001</v>
      </c>
    </row>
    <row r="16" spans="1:9" ht="15.75" customHeight="1">
      <c r="A16" s="3"/>
      <c r="B16" s="60" t="s">
        <v>98</v>
      </c>
      <c r="C16" s="87">
        <v>976</v>
      </c>
      <c r="D16" s="42" t="s">
        <v>95</v>
      </c>
      <c r="E16" s="42" t="s">
        <v>99</v>
      </c>
      <c r="F16" s="87"/>
      <c r="G16" s="48">
        <f>G17+G18+G19</f>
        <v>2148</v>
      </c>
      <c r="H16" s="48">
        <f>H17+H18+H19</f>
        <v>2764.4</v>
      </c>
    </row>
    <row r="17" spans="1:8" ht="41.25" customHeight="1">
      <c r="A17" s="3"/>
      <c r="B17" s="61" t="s">
        <v>92</v>
      </c>
      <c r="C17" s="88">
        <v>976</v>
      </c>
      <c r="D17" s="45" t="s">
        <v>95</v>
      </c>
      <c r="E17" s="45" t="s">
        <v>99</v>
      </c>
      <c r="F17" s="88">
        <v>100</v>
      </c>
      <c r="G17" s="16">
        <v>1324.1</v>
      </c>
      <c r="H17" s="16">
        <v>1732.4</v>
      </c>
    </row>
    <row r="18" spans="1:8" ht="12.75" customHeight="1">
      <c r="A18" s="3"/>
      <c r="B18" s="61" t="s">
        <v>290</v>
      </c>
      <c r="C18" s="52">
        <v>976</v>
      </c>
      <c r="D18" s="45" t="s">
        <v>95</v>
      </c>
      <c r="E18" s="45" t="s">
        <v>99</v>
      </c>
      <c r="F18" s="52">
        <v>200</v>
      </c>
      <c r="G18" s="16">
        <v>820.6</v>
      </c>
      <c r="H18" s="16">
        <v>1022</v>
      </c>
    </row>
    <row r="19" spans="1:8" s="94" customFormat="1" ht="15.75" customHeight="1">
      <c r="A19" s="89"/>
      <c r="B19" s="62" t="s">
        <v>101</v>
      </c>
      <c r="C19" s="90">
        <v>976</v>
      </c>
      <c r="D19" s="91" t="s">
        <v>95</v>
      </c>
      <c r="E19" s="45" t="s">
        <v>99</v>
      </c>
      <c r="F19" s="92">
        <v>800</v>
      </c>
      <c r="G19" s="93">
        <v>3.3</v>
      </c>
      <c r="H19" s="93">
        <v>10</v>
      </c>
    </row>
    <row r="20" spans="1:8" ht="26.25" customHeight="1">
      <c r="A20" s="3"/>
      <c r="B20" s="60" t="s">
        <v>103</v>
      </c>
      <c r="C20" s="95">
        <v>976</v>
      </c>
      <c r="D20" s="42" t="s">
        <v>95</v>
      </c>
      <c r="E20" s="42" t="s">
        <v>104</v>
      </c>
      <c r="F20" s="52"/>
      <c r="G20" s="48">
        <f>G21</f>
        <v>84</v>
      </c>
      <c r="H20" s="48">
        <f>H21</f>
        <v>84</v>
      </c>
    </row>
    <row r="21" spans="1:8" ht="14.25" customHeight="1">
      <c r="A21" s="3"/>
      <c r="B21" s="62" t="s">
        <v>101</v>
      </c>
      <c r="C21" s="52">
        <v>976</v>
      </c>
      <c r="D21" s="45" t="s">
        <v>95</v>
      </c>
      <c r="E21" s="45" t="s">
        <v>104</v>
      </c>
      <c r="F21" s="52">
        <v>800</v>
      </c>
      <c r="G21" s="16">
        <v>84</v>
      </c>
      <c r="H21" s="16">
        <v>84</v>
      </c>
    </row>
    <row r="22" spans="1:8" ht="31.5" customHeight="1">
      <c r="A22" s="3"/>
      <c r="B22" s="24" t="s">
        <v>193</v>
      </c>
      <c r="C22" s="51">
        <v>992</v>
      </c>
      <c r="D22" s="96"/>
      <c r="E22" s="96"/>
      <c r="F22" s="87"/>
      <c r="G22" s="97">
        <f>G23+G50+G54+G75+G92+G96+G106+G46</f>
        <v>103734.79999999999</v>
      </c>
      <c r="H22" s="97">
        <f>H23+H50+H54+H75+H92+H96+H106+H46</f>
        <v>153316.79999999999</v>
      </c>
    </row>
    <row r="23" spans="1:8" ht="15.75" customHeight="1">
      <c r="A23" s="3"/>
      <c r="B23" s="60" t="s">
        <v>86</v>
      </c>
      <c r="C23" s="51">
        <v>992</v>
      </c>
      <c r="D23" s="42" t="s">
        <v>87</v>
      </c>
      <c r="E23" s="42"/>
      <c r="F23" s="51"/>
      <c r="G23" s="98">
        <f>G24+G35+G38</f>
        <v>16980.800000000003</v>
      </c>
      <c r="H23" s="98">
        <f>H24+H35+H38</f>
        <v>24341.4</v>
      </c>
    </row>
    <row r="24" spans="1:8" s="103" customFormat="1" ht="26.25" customHeight="1">
      <c r="A24" s="44"/>
      <c r="B24" s="60" t="s">
        <v>194</v>
      </c>
      <c r="C24" s="51">
        <v>992</v>
      </c>
      <c r="D24" s="42" t="s">
        <v>106</v>
      </c>
      <c r="E24" s="42"/>
      <c r="F24" s="51"/>
      <c r="G24" s="48">
        <f>G25+G27+G31</f>
        <v>16710.400000000001</v>
      </c>
      <c r="H24" s="48">
        <f>H25+H27+H31+H33</f>
        <v>23567.9</v>
      </c>
    </row>
    <row r="25" spans="1:8" ht="28.5" customHeight="1">
      <c r="A25" s="3"/>
      <c r="B25" s="60" t="s">
        <v>107</v>
      </c>
      <c r="C25" s="51">
        <v>992</v>
      </c>
      <c r="D25" s="42" t="s">
        <v>106</v>
      </c>
      <c r="E25" s="42" t="s">
        <v>108</v>
      </c>
      <c r="F25" s="51"/>
      <c r="G25" s="48">
        <f>G26</f>
        <v>963</v>
      </c>
      <c r="H25" s="48">
        <f>H26</f>
        <v>1275.8</v>
      </c>
    </row>
    <row r="26" spans="1:8" s="99" customFormat="1" ht="41.25" customHeight="1">
      <c r="A26" s="3"/>
      <c r="B26" s="61" t="s">
        <v>92</v>
      </c>
      <c r="C26" s="52">
        <v>992</v>
      </c>
      <c r="D26" s="45" t="s">
        <v>106</v>
      </c>
      <c r="E26" s="45" t="s">
        <v>108</v>
      </c>
      <c r="F26" s="52">
        <v>100</v>
      </c>
      <c r="G26" s="46">
        <v>963</v>
      </c>
      <c r="H26" s="46">
        <v>1275.8</v>
      </c>
    </row>
    <row r="27" spans="1:8" ht="25.5" customHeight="1">
      <c r="A27" s="3"/>
      <c r="B27" s="60" t="s">
        <v>109</v>
      </c>
      <c r="C27" s="51">
        <v>992</v>
      </c>
      <c r="D27" s="42" t="s">
        <v>106</v>
      </c>
      <c r="E27" s="42" t="s">
        <v>110</v>
      </c>
      <c r="F27" s="52"/>
      <c r="G27" s="48">
        <f>G28+G29+G30+G33</f>
        <v>13667.6</v>
      </c>
      <c r="H27" s="48">
        <f>H28+H29+H30</f>
        <v>19416.400000000001</v>
      </c>
    </row>
    <row r="28" spans="1:8" ht="40.5" customHeight="1">
      <c r="A28" s="3"/>
      <c r="B28" s="61" t="s">
        <v>92</v>
      </c>
      <c r="C28" s="52">
        <v>992</v>
      </c>
      <c r="D28" s="45" t="s">
        <v>106</v>
      </c>
      <c r="E28" s="45" t="s">
        <v>110</v>
      </c>
      <c r="F28" s="52">
        <v>100</v>
      </c>
      <c r="G28" s="47">
        <v>11576.5</v>
      </c>
      <c r="H28" s="47">
        <v>16608.900000000001</v>
      </c>
    </row>
    <row r="29" spans="1:8" ht="16.5" customHeight="1">
      <c r="A29" s="3"/>
      <c r="B29" s="61" t="s">
        <v>290</v>
      </c>
      <c r="C29" s="52">
        <v>992</v>
      </c>
      <c r="D29" s="45" t="s">
        <v>106</v>
      </c>
      <c r="E29" s="45" t="s">
        <v>110</v>
      </c>
      <c r="F29" s="52">
        <v>200</v>
      </c>
      <c r="G29" s="47">
        <v>2083.6</v>
      </c>
      <c r="H29" s="47">
        <v>2790</v>
      </c>
    </row>
    <row r="30" spans="1:8" ht="16.5" customHeight="1">
      <c r="A30" s="3"/>
      <c r="B30" s="62" t="s">
        <v>101</v>
      </c>
      <c r="C30" s="52">
        <v>992</v>
      </c>
      <c r="D30" s="45" t="s">
        <v>106</v>
      </c>
      <c r="E30" s="45" t="s">
        <v>110</v>
      </c>
      <c r="F30" s="52">
        <v>800</v>
      </c>
      <c r="G30" s="47">
        <v>7.5</v>
      </c>
      <c r="H30" s="47">
        <v>17.5</v>
      </c>
    </row>
    <row r="31" spans="1:8" s="102" customFormat="1" ht="39" customHeight="1">
      <c r="A31" s="3"/>
      <c r="B31" s="63" t="s">
        <v>111</v>
      </c>
      <c r="C31" s="100" t="s">
        <v>52</v>
      </c>
      <c r="D31" s="42" t="s">
        <v>106</v>
      </c>
      <c r="E31" s="42" t="s">
        <v>112</v>
      </c>
      <c r="F31" s="52"/>
      <c r="G31" s="98">
        <f>G32+G34</f>
        <v>2079.8000000000002</v>
      </c>
      <c r="H31" s="98">
        <f>H32+H34</f>
        <v>2813.9</v>
      </c>
    </row>
    <row r="32" spans="1:8" s="102" customFormat="1" ht="42" customHeight="1">
      <c r="A32" s="3"/>
      <c r="B32" s="61" t="s">
        <v>92</v>
      </c>
      <c r="C32" s="52">
        <v>992</v>
      </c>
      <c r="D32" s="45" t="s">
        <v>106</v>
      </c>
      <c r="E32" s="45" t="s">
        <v>112</v>
      </c>
      <c r="F32" s="52">
        <v>100</v>
      </c>
      <c r="G32" s="47">
        <v>2013</v>
      </c>
      <c r="H32" s="47">
        <v>2666.3</v>
      </c>
    </row>
    <row r="33" spans="1:8" s="102" customFormat="1" ht="32.25" customHeight="1">
      <c r="A33" s="3"/>
      <c r="B33" s="61" t="s">
        <v>308</v>
      </c>
      <c r="C33" s="52">
        <v>992</v>
      </c>
      <c r="D33" s="45" t="s">
        <v>106</v>
      </c>
      <c r="E33" s="45" t="s">
        <v>309</v>
      </c>
      <c r="F33" s="52">
        <v>100</v>
      </c>
      <c r="G33" s="47">
        <v>0</v>
      </c>
      <c r="H33" s="47">
        <v>61.8</v>
      </c>
    </row>
    <row r="34" spans="1:8" s="102" customFormat="1" ht="15" customHeight="1">
      <c r="A34" s="3"/>
      <c r="B34" s="61" t="s">
        <v>290</v>
      </c>
      <c r="C34" s="52">
        <v>992</v>
      </c>
      <c r="D34" s="45" t="s">
        <v>106</v>
      </c>
      <c r="E34" s="45" t="s">
        <v>112</v>
      </c>
      <c r="F34" s="52">
        <v>200</v>
      </c>
      <c r="G34" s="47">
        <v>66.8</v>
      </c>
      <c r="H34" s="47">
        <v>147.6</v>
      </c>
    </row>
    <row r="35" spans="1:8" s="103" customFormat="1" ht="13.5" customHeight="1">
      <c r="A35" s="44"/>
      <c r="B35" s="60" t="s">
        <v>113</v>
      </c>
      <c r="C35" s="51">
        <v>992</v>
      </c>
      <c r="D35" s="42" t="s">
        <v>114</v>
      </c>
      <c r="E35" s="42"/>
      <c r="F35" s="51"/>
      <c r="G35" s="48">
        <f>G36</f>
        <v>0</v>
      </c>
      <c r="H35" s="48">
        <f>H36</f>
        <v>82.4</v>
      </c>
    </row>
    <row r="36" spans="1:8" s="103" customFormat="1" ht="13.5" customHeight="1">
      <c r="A36" s="44"/>
      <c r="B36" s="60" t="s">
        <v>195</v>
      </c>
      <c r="C36" s="51">
        <v>992</v>
      </c>
      <c r="D36" s="42" t="s">
        <v>114</v>
      </c>
      <c r="E36" s="42" t="s">
        <v>116</v>
      </c>
      <c r="F36" s="51"/>
      <c r="G36" s="48">
        <f t="shared" ref="G36:H36" si="1">G37</f>
        <v>0</v>
      </c>
      <c r="H36" s="48">
        <f t="shared" si="1"/>
        <v>82.4</v>
      </c>
    </row>
    <row r="37" spans="1:8" ht="13.5" customHeight="1">
      <c r="A37" s="3"/>
      <c r="B37" s="62" t="s">
        <v>101</v>
      </c>
      <c r="C37" s="52">
        <v>992</v>
      </c>
      <c r="D37" s="45" t="s">
        <v>114</v>
      </c>
      <c r="E37" s="45" t="s">
        <v>116</v>
      </c>
      <c r="F37" s="52">
        <v>800</v>
      </c>
      <c r="G37" s="16">
        <v>0</v>
      </c>
      <c r="H37" s="16">
        <v>82.4</v>
      </c>
    </row>
    <row r="38" spans="1:8" s="103" customFormat="1" ht="15.75" customHeight="1">
      <c r="A38" s="44"/>
      <c r="B38" s="60" t="s">
        <v>117</v>
      </c>
      <c r="C38" s="51">
        <v>992</v>
      </c>
      <c r="D38" s="42" t="s">
        <v>118</v>
      </c>
      <c r="E38" s="42"/>
      <c r="F38" s="51"/>
      <c r="G38" s="48">
        <f>G39+G41+G43</f>
        <v>270.39999999999998</v>
      </c>
      <c r="H38" s="48">
        <f>H39+H41+H43</f>
        <v>691.1</v>
      </c>
    </row>
    <row r="39" spans="1:8" ht="24.75" customHeight="1">
      <c r="A39" s="3"/>
      <c r="B39" s="60" t="s">
        <v>119</v>
      </c>
      <c r="C39" s="51">
        <v>992</v>
      </c>
      <c r="D39" s="42" t="s">
        <v>118</v>
      </c>
      <c r="E39" s="42" t="s">
        <v>120</v>
      </c>
      <c r="F39" s="52"/>
      <c r="G39" s="48">
        <f>G40</f>
        <v>31.7</v>
      </c>
      <c r="H39" s="48">
        <f>H40</f>
        <v>183.6</v>
      </c>
    </row>
    <row r="40" spans="1:8" ht="12.75" customHeight="1">
      <c r="A40" s="3"/>
      <c r="B40" s="61" t="s">
        <v>290</v>
      </c>
      <c r="C40" s="52">
        <v>992</v>
      </c>
      <c r="D40" s="45" t="s">
        <v>118</v>
      </c>
      <c r="E40" s="45" t="s">
        <v>120</v>
      </c>
      <c r="F40" s="52">
        <v>200</v>
      </c>
      <c r="G40" s="16">
        <v>31.7</v>
      </c>
      <c r="H40" s="16">
        <v>183.6</v>
      </c>
    </row>
    <row r="41" spans="1:8" ht="14.25" customHeight="1">
      <c r="A41" s="3"/>
      <c r="B41" s="65" t="s">
        <v>121</v>
      </c>
      <c r="C41" s="51">
        <v>992</v>
      </c>
      <c r="D41" s="42" t="s">
        <v>118</v>
      </c>
      <c r="E41" s="42" t="s">
        <v>122</v>
      </c>
      <c r="F41" s="52"/>
      <c r="G41" s="48">
        <f>G42</f>
        <v>231.2</v>
      </c>
      <c r="H41" s="48">
        <f>H42</f>
        <v>500</v>
      </c>
    </row>
    <row r="42" spans="1:8" ht="15.75" customHeight="1">
      <c r="A42" s="3"/>
      <c r="B42" s="61" t="s">
        <v>290</v>
      </c>
      <c r="C42" s="52">
        <v>992</v>
      </c>
      <c r="D42" s="45" t="s">
        <v>118</v>
      </c>
      <c r="E42" s="45" t="s">
        <v>122</v>
      </c>
      <c r="F42" s="52">
        <v>200</v>
      </c>
      <c r="G42" s="16">
        <v>231.2</v>
      </c>
      <c r="H42" s="16">
        <v>500</v>
      </c>
    </row>
    <row r="43" spans="1:8" s="31" customFormat="1" ht="42.75" customHeight="1">
      <c r="A43" s="3"/>
      <c r="B43" s="60" t="s">
        <v>123</v>
      </c>
      <c r="C43" s="42" t="s">
        <v>52</v>
      </c>
      <c r="D43" s="42" t="s">
        <v>118</v>
      </c>
      <c r="E43" s="42" t="s">
        <v>124</v>
      </c>
      <c r="F43" s="45"/>
      <c r="G43" s="43">
        <f>G44</f>
        <v>7.5</v>
      </c>
      <c r="H43" s="43">
        <f>H44</f>
        <v>7.5</v>
      </c>
    </row>
    <row r="44" spans="1:8" s="31" customFormat="1" ht="15.75" customHeight="1">
      <c r="A44" s="3"/>
      <c r="B44" s="64" t="s">
        <v>125</v>
      </c>
      <c r="C44" s="45" t="s">
        <v>52</v>
      </c>
      <c r="D44" s="45" t="s">
        <v>118</v>
      </c>
      <c r="E44" s="45" t="s">
        <v>124</v>
      </c>
      <c r="F44" s="45"/>
      <c r="G44" s="43">
        <f>G45</f>
        <v>7.5</v>
      </c>
      <c r="H44" s="43">
        <f>H45</f>
        <v>7.5</v>
      </c>
    </row>
    <row r="45" spans="1:8" s="31" customFormat="1" ht="13.5" customHeight="1">
      <c r="A45" s="3"/>
      <c r="B45" s="61" t="s">
        <v>290</v>
      </c>
      <c r="C45" s="45" t="s">
        <v>52</v>
      </c>
      <c r="D45" s="45" t="s">
        <v>118</v>
      </c>
      <c r="E45" s="45" t="s">
        <v>124</v>
      </c>
      <c r="F45" s="45" t="s">
        <v>100</v>
      </c>
      <c r="G45" s="46">
        <v>7.5</v>
      </c>
      <c r="H45" s="46">
        <v>7.5</v>
      </c>
    </row>
    <row r="46" spans="1:8" s="31" customFormat="1" ht="16.5" customHeight="1">
      <c r="A46" s="3"/>
      <c r="B46" s="60" t="s">
        <v>126</v>
      </c>
      <c r="C46" s="51">
        <v>992</v>
      </c>
      <c r="D46" s="42" t="s">
        <v>127</v>
      </c>
      <c r="E46" s="42"/>
      <c r="F46" s="51"/>
      <c r="G46" s="48">
        <f t="shared" ref="G46:H48" si="2">G47</f>
        <v>68.2</v>
      </c>
      <c r="H46" s="48">
        <f t="shared" si="2"/>
        <v>122.6</v>
      </c>
    </row>
    <row r="47" spans="1:8" s="50" customFormat="1" ht="26.25" customHeight="1">
      <c r="A47" s="44"/>
      <c r="B47" s="122" t="s">
        <v>128</v>
      </c>
      <c r="C47" s="51">
        <v>992</v>
      </c>
      <c r="D47" s="42" t="s">
        <v>129</v>
      </c>
      <c r="E47" s="42"/>
      <c r="F47" s="51"/>
      <c r="G47" s="48">
        <f t="shared" si="2"/>
        <v>68.2</v>
      </c>
      <c r="H47" s="48">
        <f t="shared" si="2"/>
        <v>122.6</v>
      </c>
    </row>
    <row r="48" spans="1:8" ht="26.25" customHeight="1">
      <c r="A48" s="3"/>
      <c r="B48" s="60" t="s">
        <v>196</v>
      </c>
      <c r="C48" s="51">
        <v>992</v>
      </c>
      <c r="D48" s="42" t="s">
        <v>129</v>
      </c>
      <c r="E48" s="42" t="s">
        <v>131</v>
      </c>
      <c r="F48" s="52"/>
      <c r="G48" s="48">
        <f t="shared" si="2"/>
        <v>68.2</v>
      </c>
      <c r="H48" s="48">
        <f t="shared" si="2"/>
        <v>122.6</v>
      </c>
    </row>
    <row r="49" spans="1:8" ht="14.25" customHeight="1">
      <c r="A49" s="3"/>
      <c r="B49" s="61" t="s">
        <v>290</v>
      </c>
      <c r="C49" s="52">
        <v>992</v>
      </c>
      <c r="D49" s="45" t="s">
        <v>129</v>
      </c>
      <c r="E49" s="45" t="s">
        <v>131</v>
      </c>
      <c r="F49" s="52">
        <v>200</v>
      </c>
      <c r="G49" s="16">
        <v>68.2</v>
      </c>
      <c r="H49" s="16">
        <v>122.6</v>
      </c>
    </row>
    <row r="50" spans="1:8" s="103" customFormat="1" ht="14.25" customHeight="1">
      <c r="A50" s="44"/>
      <c r="B50" s="60" t="s">
        <v>132</v>
      </c>
      <c r="C50" s="51">
        <v>992</v>
      </c>
      <c r="D50" s="42" t="s">
        <v>133</v>
      </c>
      <c r="E50" s="42"/>
      <c r="F50" s="52"/>
      <c r="G50" s="48">
        <f t="shared" ref="G50:H52" si="3">G51</f>
        <v>21284.799999999999</v>
      </c>
      <c r="H50" s="48">
        <f t="shared" si="3"/>
        <v>30043.5</v>
      </c>
    </row>
    <row r="51" spans="1:8" s="103" customFormat="1" ht="13.5" customHeight="1">
      <c r="A51" s="44"/>
      <c r="B51" s="60" t="s">
        <v>134</v>
      </c>
      <c r="C51" s="51">
        <v>992</v>
      </c>
      <c r="D51" s="42" t="s">
        <v>135</v>
      </c>
      <c r="E51" s="42"/>
      <c r="F51" s="51"/>
      <c r="G51" s="48">
        <f t="shared" si="3"/>
        <v>21284.799999999999</v>
      </c>
      <c r="H51" s="48">
        <f t="shared" si="3"/>
        <v>30043.5</v>
      </c>
    </row>
    <row r="52" spans="1:8" s="103" customFormat="1" ht="30" customHeight="1">
      <c r="A52" s="44"/>
      <c r="B52" s="66" t="s">
        <v>216</v>
      </c>
      <c r="C52" s="51">
        <v>992</v>
      </c>
      <c r="D52" s="42" t="s">
        <v>135</v>
      </c>
      <c r="E52" s="42" t="s">
        <v>136</v>
      </c>
      <c r="F52" s="51"/>
      <c r="G52" s="48">
        <f t="shared" si="3"/>
        <v>21284.799999999999</v>
      </c>
      <c r="H52" s="48">
        <f t="shared" si="3"/>
        <v>30043.5</v>
      </c>
    </row>
    <row r="53" spans="1:8" ht="17.25" customHeight="1">
      <c r="A53" s="3"/>
      <c r="B53" s="61" t="s">
        <v>290</v>
      </c>
      <c r="C53" s="52">
        <v>992</v>
      </c>
      <c r="D53" s="45" t="s">
        <v>135</v>
      </c>
      <c r="E53" s="45" t="s">
        <v>136</v>
      </c>
      <c r="F53" s="52">
        <v>200</v>
      </c>
      <c r="G53" s="16">
        <v>21284.799999999999</v>
      </c>
      <c r="H53" s="16">
        <v>30043.5</v>
      </c>
    </row>
    <row r="54" spans="1:8" s="102" customFormat="1" ht="12.75" customHeight="1">
      <c r="A54" s="3"/>
      <c r="B54" s="60" t="s">
        <v>137</v>
      </c>
      <c r="C54" s="51">
        <v>992</v>
      </c>
      <c r="D54" s="42" t="s">
        <v>138</v>
      </c>
      <c r="E54" s="104"/>
      <c r="F54" s="51"/>
      <c r="G54" s="48">
        <f>G58+G55</f>
        <v>37698.299999999996</v>
      </c>
      <c r="H54" s="48">
        <f>H58+H55</f>
        <v>65480.9</v>
      </c>
    </row>
    <row r="55" spans="1:8" s="101" customFormat="1" ht="15.75" customHeight="1">
      <c r="A55" s="11"/>
      <c r="B55" s="126" t="s">
        <v>251</v>
      </c>
      <c r="C55" s="51">
        <v>992</v>
      </c>
      <c r="D55" s="51" t="s">
        <v>252</v>
      </c>
      <c r="E55" s="42"/>
      <c r="F55" s="42"/>
      <c r="G55" s="43">
        <f>G56</f>
        <v>211.6</v>
      </c>
      <c r="H55" s="43">
        <f>H56</f>
        <v>218.9</v>
      </c>
    </row>
    <row r="56" spans="1:8" s="101" customFormat="1" ht="15.75" customHeight="1">
      <c r="A56" s="11"/>
      <c r="B56" s="126" t="s">
        <v>253</v>
      </c>
      <c r="C56" s="51">
        <v>992</v>
      </c>
      <c r="D56" s="51" t="s">
        <v>252</v>
      </c>
      <c r="E56" s="42" t="s">
        <v>254</v>
      </c>
      <c r="F56" s="42"/>
      <c r="G56" s="43">
        <f>G57</f>
        <v>211.6</v>
      </c>
      <c r="H56" s="43">
        <f>H57</f>
        <v>218.9</v>
      </c>
    </row>
    <row r="57" spans="1:8" s="101" customFormat="1" ht="15.75" customHeight="1">
      <c r="A57" s="11"/>
      <c r="B57" s="61" t="s">
        <v>290</v>
      </c>
      <c r="C57" s="52">
        <v>992</v>
      </c>
      <c r="D57" s="52" t="s">
        <v>252</v>
      </c>
      <c r="E57" s="45" t="s">
        <v>254</v>
      </c>
      <c r="F57" s="45" t="s">
        <v>100</v>
      </c>
      <c r="G57" s="46">
        <v>211.6</v>
      </c>
      <c r="H57" s="46">
        <v>218.9</v>
      </c>
    </row>
    <row r="58" spans="1:8" s="124" customFormat="1" ht="15.75" customHeight="1">
      <c r="A58" s="44"/>
      <c r="B58" s="66" t="s">
        <v>139</v>
      </c>
      <c r="C58" s="51">
        <v>992</v>
      </c>
      <c r="D58" s="42" t="s">
        <v>140</v>
      </c>
      <c r="E58" s="42"/>
      <c r="F58" s="51"/>
      <c r="G58" s="48">
        <f>G59+G61+G73+G64+G71+G68+G66</f>
        <v>37486.699999999997</v>
      </c>
      <c r="H58" s="48">
        <f>H59+H61+H73+H64+H71+H68+H66</f>
        <v>65262</v>
      </c>
    </row>
    <row r="59" spans="1:8" s="102" customFormat="1" ht="15" customHeight="1">
      <c r="A59" s="3"/>
      <c r="B59" s="60" t="s">
        <v>217</v>
      </c>
      <c r="C59" s="51">
        <v>992</v>
      </c>
      <c r="D59" s="42" t="s">
        <v>140</v>
      </c>
      <c r="E59" s="42" t="s">
        <v>240</v>
      </c>
      <c r="F59" s="52"/>
      <c r="G59" s="48">
        <f>G60</f>
        <v>2408.3000000000002</v>
      </c>
      <c r="H59" s="48">
        <f>H60</f>
        <v>2661.5</v>
      </c>
    </row>
    <row r="60" spans="1:8" ht="16.5" customHeight="1">
      <c r="A60" s="3"/>
      <c r="B60" s="61" t="s">
        <v>290</v>
      </c>
      <c r="C60" s="52">
        <v>992</v>
      </c>
      <c r="D60" s="45" t="s">
        <v>140</v>
      </c>
      <c r="E60" s="45" t="s">
        <v>240</v>
      </c>
      <c r="F60" s="52">
        <v>200</v>
      </c>
      <c r="G60" s="16">
        <v>2408.3000000000002</v>
      </c>
      <c r="H60" s="16">
        <v>2661.5</v>
      </c>
    </row>
    <row r="61" spans="1:8" ht="27.75" customHeight="1">
      <c r="A61" s="3"/>
      <c r="B61" s="60" t="s">
        <v>218</v>
      </c>
      <c r="C61" s="51">
        <v>992</v>
      </c>
      <c r="D61" s="42" t="s">
        <v>140</v>
      </c>
      <c r="E61" s="42" t="s">
        <v>241</v>
      </c>
      <c r="F61" s="52"/>
      <c r="G61" s="48">
        <f>G62+G63</f>
        <v>15670.699999999999</v>
      </c>
      <c r="H61" s="48">
        <f>H62+H63</f>
        <v>28918.5</v>
      </c>
    </row>
    <row r="62" spans="1:8" ht="15.75" customHeight="1">
      <c r="A62" s="3"/>
      <c r="B62" s="61" t="s">
        <v>290</v>
      </c>
      <c r="C62" s="52">
        <v>992</v>
      </c>
      <c r="D62" s="45" t="s">
        <v>140</v>
      </c>
      <c r="E62" s="45" t="s">
        <v>241</v>
      </c>
      <c r="F62" s="45" t="s">
        <v>100</v>
      </c>
      <c r="G62" s="18">
        <v>15538.8</v>
      </c>
      <c r="H62" s="18">
        <v>28786.6</v>
      </c>
    </row>
    <row r="63" spans="1:8" ht="15.75" customHeight="1">
      <c r="A63" s="3"/>
      <c r="B63" s="61" t="s">
        <v>101</v>
      </c>
      <c r="C63" s="52">
        <v>992</v>
      </c>
      <c r="D63" s="45" t="s">
        <v>140</v>
      </c>
      <c r="E63" s="45" t="s">
        <v>241</v>
      </c>
      <c r="F63" s="45" t="s">
        <v>102</v>
      </c>
      <c r="G63" s="18">
        <v>131.9</v>
      </c>
      <c r="H63" s="18">
        <v>131.9</v>
      </c>
    </row>
    <row r="64" spans="1:8" s="102" customFormat="1" ht="16.5" customHeight="1">
      <c r="A64" s="3"/>
      <c r="B64" s="60" t="s">
        <v>219</v>
      </c>
      <c r="C64" s="51">
        <v>992</v>
      </c>
      <c r="D64" s="42" t="s">
        <v>140</v>
      </c>
      <c r="E64" s="42" t="s">
        <v>242</v>
      </c>
      <c r="F64" s="51"/>
      <c r="G64" s="48">
        <f>G65</f>
        <v>2775.8</v>
      </c>
      <c r="H64" s="48">
        <f>H65</f>
        <v>5143.8999999999996</v>
      </c>
    </row>
    <row r="65" spans="1:8" s="102" customFormat="1" ht="12.75" customHeight="1">
      <c r="A65" s="3"/>
      <c r="B65" s="61" t="s">
        <v>290</v>
      </c>
      <c r="C65" s="52">
        <v>992</v>
      </c>
      <c r="D65" s="45" t="s">
        <v>140</v>
      </c>
      <c r="E65" s="45" t="s">
        <v>242</v>
      </c>
      <c r="F65" s="52">
        <v>200</v>
      </c>
      <c r="G65" s="18">
        <v>2775.8</v>
      </c>
      <c r="H65" s="18">
        <v>5143.8999999999996</v>
      </c>
    </row>
    <row r="66" spans="1:8" s="102" customFormat="1" ht="28.5" customHeight="1">
      <c r="A66" s="3"/>
      <c r="B66" s="60" t="s">
        <v>257</v>
      </c>
      <c r="C66" s="51">
        <v>992</v>
      </c>
      <c r="D66" s="42" t="s">
        <v>140</v>
      </c>
      <c r="E66" s="42" t="s">
        <v>256</v>
      </c>
      <c r="F66" s="42"/>
      <c r="G66" s="53">
        <f>G67</f>
        <v>59</v>
      </c>
      <c r="H66" s="53">
        <f>H67</f>
        <v>496</v>
      </c>
    </row>
    <row r="67" spans="1:8" s="102" customFormat="1" ht="18" customHeight="1">
      <c r="A67" s="3"/>
      <c r="B67" s="61" t="s">
        <v>290</v>
      </c>
      <c r="C67" s="52">
        <v>992</v>
      </c>
      <c r="D67" s="45" t="s">
        <v>140</v>
      </c>
      <c r="E67" s="45" t="s">
        <v>256</v>
      </c>
      <c r="F67" s="45" t="s">
        <v>100</v>
      </c>
      <c r="G67" s="18">
        <v>59</v>
      </c>
      <c r="H67" s="18">
        <v>496</v>
      </c>
    </row>
    <row r="68" spans="1:8" s="99" customFormat="1" ht="27" customHeight="1">
      <c r="A68" s="3"/>
      <c r="B68" s="60" t="s">
        <v>220</v>
      </c>
      <c r="C68" s="51">
        <v>992</v>
      </c>
      <c r="D68" s="42" t="s">
        <v>140</v>
      </c>
      <c r="E68" s="42" t="s">
        <v>243</v>
      </c>
      <c r="F68" s="51"/>
      <c r="G68" s="48">
        <f>G69+G70</f>
        <v>15987.5</v>
      </c>
      <c r="H68" s="48">
        <f>H69+H70</f>
        <v>23971.200000000001</v>
      </c>
    </row>
    <row r="69" spans="1:8" ht="15" customHeight="1">
      <c r="A69" s="3"/>
      <c r="B69" s="61" t="s">
        <v>290</v>
      </c>
      <c r="C69" s="52">
        <v>992</v>
      </c>
      <c r="D69" s="45" t="s">
        <v>140</v>
      </c>
      <c r="E69" s="45" t="s">
        <v>243</v>
      </c>
      <c r="F69" s="52">
        <v>200</v>
      </c>
      <c r="G69" s="16">
        <v>15706</v>
      </c>
      <c r="H69" s="16">
        <v>23689.7</v>
      </c>
    </row>
    <row r="70" spans="1:8" ht="15" customHeight="1">
      <c r="A70" s="3"/>
      <c r="B70" s="61" t="s">
        <v>101</v>
      </c>
      <c r="C70" s="52">
        <v>992</v>
      </c>
      <c r="D70" s="45" t="s">
        <v>140</v>
      </c>
      <c r="E70" s="45" t="s">
        <v>141</v>
      </c>
      <c r="F70" s="45" t="s">
        <v>102</v>
      </c>
      <c r="G70" s="55">
        <v>281.5</v>
      </c>
      <c r="H70" s="55">
        <v>281.5</v>
      </c>
    </row>
    <row r="71" spans="1:8" ht="15" customHeight="1">
      <c r="A71" s="3"/>
      <c r="B71" s="75" t="s">
        <v>184</v>
      </c>
      <c r="C71" s="51">
        <v>992</v>
      </c>
      <c r="D71" s="42" t="s">
        <v>140</v>
      </c>
      <c r="E71" s="42" t="s">
        <v>244</v>
      </c>
      <c r="F71" s="51"/>
      <c r="G71" s="48">
        <f>G72</f>
        <v>123.7</v>
      </c>
      <c r="H71" s="48">
        <f>H72</f>
        <v>1935.9</v>
      </c>
    </row>
    <row r="72" spans="1:8" ht="15" customHeight="1">
      <c r="A72" s="3"/>
      <c r="B72" s="61" t="s">
        <v>290</v>
      </c>
      <c r="C72" s="52">
        <v>992</v>
      </c>
      <c r="D72" s="45" t="s">
        <v>140</v>
      </c>
      <c r="E72" s="45" t="s">
        <v>244</v>
      </c>
      <c r="F72" s="52">
        <v>200</v>
      </c>
      <c r="G72" s="16">
        <v>123.7</v>
      </c>
      <c r="H72" s="16">
        <v>1935.9</v>
      </c>
    </row>
    <row r="73" spans="1:8" ht="27" customHeight="1">
      <c r="A73" s="3"/>
      <c r="B73" s="60" t="s">
        <v>142</v>
      </c>
      <c r="C73" s="51">
        <v>992</v>
      </c>
      <c r="D73" s="42" t="s">
        <v>140</v>
      </c>
      <c r="E73" s="42" t="s">
        <v>245</v>
      </c>
      <c r="F73" s="52"/>
      <c r="G73" s="53">
        <f>G74</f>
        <v>461.7</v>
      </c>
      <c r="H73" s="53">
        <f>H74</f>
        <v>2135</v>
      </c>
    </row>
    <row r="74" spans="1:8" ht="13.5" customHeight="1">
      <c r="A74" s="3"/>
      <c r="B74" s="61" t="s">
        <v>290</v>
      </c>
      <c r="C74" s="52">
        <v>992</v>
      </c>
      <c r="D74" s="45" t="s">
        <v>140</v>
      </c>
      <c r="E74" s="45" t="s">
        <v>245</v>
      </c>
      <c r="F74" s="52">
        <v>200</v>
      </c>
      <c r="G74" s="16">
        <v>461.7</v>
      </c>
      <c r="H74" s="16">
        <v>2135</v>
      </c>
    </row>
    <row r="75" spans="1:8" ht="14.25" customHeight="1">
      <c r="A75" s="3"/>
      <c r="B75" s="66" t="s">
        <v>143</v>
      </c>
      <c r="C75" s="51">
        <v>992</v>
      </c>
      <c r="D75" s="42" t="s">
        <v>144</v>
      </c>
      <c r="E75" s="42"/>
      <c r="F75" s="51"/>
      <c r="G75" s="48">
        <f>G79+G76</f>
        <v>2363.1</v>
      </c>
      <c r="H75" s="48">
        <f>H79+H76</f>
        <v>2692.9</v>
      </c>
    </row>
    <row r="76" spans="1:8" s="103" customFormat="1" ht="15.75" customHeight="1">
      <c r="A76" s="44"/>
      <c r="B76" s="60" t="s">
        <v>145</v>
      </c>
      <c r="C76" s="51">
        <v>992</v>
      </c>
      <c r="D76" s="42" t="s">
        <v>146</v>
      </c>
      <c r="E76" s="42"/>
      <c r="F76" s="51"/>
      <c r="G76" s="48">
        <f t="shared" ref="G76:H77" si="4">G77</f>
        <v>66.900000000000006</v>
      </c>
      <c r="H76" s="48">
        <f t="shared" si="4"/>
        <v>111.6</v>
      </c>
    </row>
    <row r="77" spans="1:8" ht="39.75" customHeight="1">
      <c r="A77" s="3"/>
      <c r="B77" s="60" t="s">
        <v>147</v>
      </c>
      <c r="C77" s="51">
        <v>992</v>
      </c>
      <c r="D77" s="42" t="s">
        <v>146</v>
      </c>
      <c r="E77" s="42" t="s">
        <v>148</v>
      </c>
      <c r="F77" s="51"/>
      <c r="G77" s="48">
        <f t="shared" si="4"/>
        <v>66.900000000000006</v>
      </c>
      <c r="H77" s="48">
        <f t="shared" si="4"/>
        <v>111.6</v>
      </c>
    </row>
    <row r="78" spans="1:8" ht="13.5" customHeight="1">
      <c r="A78" s="3"/>
      <c r="B78" s="61" t="s">
        <v>290</v>
      </c>
      <c r="C78" s="52">
        <v>992</v>
      </c>
      <c r="D78" s="45" t="s">
        <v>146</v>
      </c>
      <c r="E78" s="45" t="s">
        <v>148</v>
      </c>
      <c r="F78" s="52">
        <v>200</v>
      </c>
      <c r="G78" s="16">
        <v>66.900000000000006</v>
      </c>
      <c r="H78" s="16">
        <v>111.6</v>
      </c>
    </row>
    <row r="79" spans="1:8" ht="17.25" customHeight="1">
      <c r="A79" s="3"/>
      <c r="B79" s="60" t="s">
        <v>149</v>
      </c>
      <c r="C79" s="51">
        <v>992</v>
      </c>
      <c r="D79" s="42" t="s">
        <v>150</v>
      </c>
      <c r="E79" s="42"/>
      <c r="F79" s="51"/>
      <c r="G79" s="48">
        <f>G84+G90+G88+G82+G86+G80</f>
        <v>2296.1999999999998</v>
      </c>
      <c r="H79" s="48">
        <f>H84+H90+H88+H82+H86+H80</f>
        <v>2581.3000000000002</v>
      </c>
    </row>
    <row r="80" spans="1:8" ht="42.75" customHeight="1">
      <c r="A80" s="3"/>
      <c r="B80" s="60" t="s">
        <v>291</v>
      </c>
      <c r="C80" s="51">
        <v>992</v>
      </c>
      <c r="D80" s="42" t="s">
        <v>150</v>
      </c>
      <c r="E80" s="42" t="s">
        <v>292</v>
      </c>
      <c r="F80" s="51"/>
      <c r="G80" s="48">
        <f>G81</f>
        <v>0</v>
      </c>
      <c r="H80" s="48">
        <f>H81</f>
        <v>200</v>
      </c>
    </row>
    <row r="81" spans="1:8" ht="17.25" customHeight="1">
      <c r="A81" s="3"/>
      <c r="B81" s="61" t="s">
        <v>290</v>
      </c>
      <c r="C81" s="52">
        <v>992</v>
      </c>
      <c r="D81" s="45" t="s">
        <v>150</v>
      </c>
      <c r="E81" s="45" t="s">
        <v>292</v>
      </c>
      <c r="F81" s="52">
        <v>200</v>
      </c>
      <c r="G81" s="16">
        <v>0</v>
      </c>
      <c r="H81" s="16">
        <v>200</v>
      </c>
    </row>
    <row r="82" spans="1:8" ht="27" customHeight="1">
      <c r="A82" s="3"/>
      <c r="B82" s="60" t="s">
        <v>151</v>
      </c>
      <c r="C82" s="51">
        <v>992</v>
      </c>
      <c r="D82" s="42" t="s">
        <v>150</v>
      </c>
      <c r="E82" s="42" t="s">
        <v>246</v>
      </c>
      <c r="F82" s="45"/>
      <c r="G82" s="48">
        <f>G83</f>
        <v>27.2</v>
      </c>
      <c r="H82" s="48">
        <f>H83</f>
        <v>29</v>
      </c>
    </row>
    <row r="83" spans="1:8" ht="17.25" customHeight="1">
      <c r="A83" s="3"/>
      <c r="B83" s="61" t="s">
        <v>290</v>
      </c>
      <c r="C83" s="51">
        <v>992</v>
      </c>
      <c r="D83" s="45" t="s">
        <v>150</v>
      </c>
      <c r="E83" s="45" t="s">
        <v>246</v>
      </c>
      <c r="F83" s="45" t="s">
        <v>100</v>
      </c>
      <c r="G83" s="46">
        <v>27.2</v>
      </c>
      <c r="H83" s="46">
        <v>29</v>
      </c>
    </row>
    <row r="84" spans="1:8" ht="27.75" customHeight="1">
      <c r="A84" s="3"/>
      <c r="B84" s="60" t="s">
        <v>152</v>
      </c>
      <c r="C84" s="51">
        <v>992</v>
      </c>
      <c r="D84" s="42" t="s">
        <v>150</v>
      </c>
      <c r="E84" s="42" t="s">
        <v>247</v>
      </c>
      <c r="F84" s="51"/>
      <c r="G84" s="48">
        <f>G85</f>
        <v>772.1</v>
      </c>
      <c r="H84" s="48">
        <f>H85</f>
        <v>855.4</v>
      </c>
    </row>
    <row r="85" spans="1:8" ht="18.75" customHeight="1">
      <c r="A85" s="3"/>
      <c r="B85" s="61" t="s">
        <v>290</v>
      </c>
      <c r="C85" s="52">
        <v>992</v>
      </c>
      <c r="D85" s="45" t="s">
        <v>150</v>
      </c>
      <c r="E85" s="45" t="s">
        <v>247</v>
      </c>
      <c r="F85" s="52">
        <v>200</v>
      </c>
      <c r="G85" s="16">
        <v>772.1</v>
      </c>
      <c r="H85" s="16">
        <v>855.4</v>
      </c>
    </row>
    <row r="86" spans="1:8" s="102" customFormat="1" ht="18" customHeight="1">
      <c r="A86" s="3"/>
      <c r="B86" s="60" t="s">
        <v>153</v>
      </c>
      <c r="C86" s="51">
        <v>992</v>
      </c>
      <c r="D86" s="42" t="s">
        <v>150</v>
      </c>
      <c r="E86" s="42" t="s">
        <v>248</v>
      </c>
      <c r="F86" s="52"/>
      <c r="G86" s="48">
        <f>G87</f>
        <v>483.9</v>
      </c>
      <c r="H86" s="48">
        <f>H87</f>
        <v>483.9</v>
      </c>
    </row>
    <row r="87" spans="1:8" ht="15" customHeight="1">
      <c r="A87" s="3"/>
      <c r="B87" s="61" t="s">
        <v>290</v>
      </c>
      <c r="C87" s="52">
        <v>992</v>
      </c>
      <c r="D87" s="45" t="s">
        <v>150</v>
      </c>
      <c r="E87" s="45" t="s">
        <v>248</v>
      </c>
      <c r="F87" s="52">
        <v>200</v>
      </c>
      <c r="G87" s="16">
        <v>483.9</v>
      </c>
      <c r="H87" s="16">
        <v>483.9</v>
      </c>
    </row>
    <row r="88" spans="1:8" ht="27.75" customHeight="1">
      <c r="A88" s="3"/>
      <c r="B88" s="60" t="s">
        <v>154</v>
      </c>
      <c r="C88" s="51">
        <v>992</v>
      </c>
      <c r="D88" s="42" t="s">
        <v>150</v>
      </c>
      <c r="E88" s="42" t="s">
        <v>249</v>
      </c>
      <c r="F88" s="52"/>
      <c r="G88" s="48">
        <f>G89</f>
        <v>516</v>
      </c>
      <c r="H88" s="48">
        <f>H89</f>
        <v>516</v>
      </c>
    </row>
    <row r="89" spans="1:8" ht="15" customHeight="1">
      <c r="A89" s="3"/>
      <c r="B89" s="61" t="s">
        <v>290</v>
      </c>
      <c r="C89" s="52">
        <v>992</v>
      </c>
      <c r="D89" s="42" t="s">
        <v>150</v>
      </c>
      <c r="E89" s="118">
        <v>4314000521</v>
      </c>
      <c r="F89" s="52">
        <v>200</v>
      </c>
      <c r="G89" s="16">
        <v>516</v>
      </c>
      <c r="H89" s="16">
        <v>516</v>
      </c>
    </row>
    <row r="90" spans="1:8" ht="39" customHeight="1">
      <c r="A90" s="3"/>
      <c r="B90" s="60" t="s">
        <v>155</v>
      </c>
      <c r="C90" s="51">
        <v>992</v>
      </c>
      <c r="D90" s="42" t="s">
        <v>150</v>
      </c>
      <c r="E90" s="42" t="s">
        <v>250</v>
      </c>
      <c r="F90" s="51"/>
      <c r="G90" s="48">
        <f>G91</f>
        <v>497</v>
      </c>
      <c r="H90" s="48">
        <f>H91</f>
        <v>497</v>
      </c>
    </row>
    <row r="91" spans="1:8" s="103" customFormat="1" ht="15" customHeight="1">
      <c r="A91" s="44"/>
      <c r="B91" s="61" t="s">
        <v>290</v>
      </c>
      <c r="C91" s="52">
        <v>992</v>
      </c>
      <c r="D91" s="45" t="s">
        <v>150</v>
      </c>
      <c r="E91" s="45" t="s">
        <v>250</v>
      </c>
      <c r="F91" s="52">
        <v>200</v>
      </c>
      <c r="G91" s="16">
        <v>497</v>
      </c>
      <c r="H91" s="16">
        <v>497</v>
      </c>
    </row>
    <row r="92" spans="1:8" ht="15" customHeight="1">
      <c r="A92" s="3"/>
      <c r="B92" s="60" t="s">
        <v>156</v>
      </c>
      <c r="C92" s="51">
        <v>992</v>
      </c>
      <c r="D92" s="42" t="s">
        <v>157</v>
      </c>
      <c r="E92" s="42"/>
      <c r="F92" s="51"/>
      <c r="G92" s="48">
        <f t="shared" ref="G92:H94" si="5">G93</f>
        <v>5638.4</v>
      </c>
      <c r="H92" s="48">
        <f t="shared" si="5"/>
        <v>8862.2000000000007</v>
      </c>
    </row>
    <row r="93" spans="1:8" s="103" customFormat="1" ht="14.25">
      <c r="A93" s="44"/>
      <c r="B93" s="60" t="s">
        <v>158</v>
      </c>
      <c r="C93" s="51">
        <v>992</v>
      </c>
      <c r="D93" s="42" t="s">
        <v>159</v>
      </c>
      <c r="E93" s="42"/>
      <c r="F93" s="51"/>
      <c r="G93" s="48">
        <f t="shared" si="5"/>
        <v>5638.4</v>
      </c>
      <c r="H93" s="48">
        <f t="shared" si="5"/>
        <v>8862.2000000000007</v>
      </c>
    </row>
    <row r="94" spans="1:8" ht="27" customHeight="1">
      <c r="A94" s="3"/>
      <c r="B94" s="60" t="s">
        <v>160</v>
      </c>
      <c r="C94" s="51">
        <v>992</v>
      </c>
      <c r="D94" s="42" t="s">
        <v>159</v>
      </c>
      <c r="E94" s="42" t="s">
        <v>161</v>
      </c>
      <c r="F94" s="52"/>
      <c r="G94" s="48">
        <f t="shared" si="5"/>
        <v>5638.4</v>
      </c>
      <c r="H94" s="48">
        <f t="shared" si="5"/>
        <v>8862.2000000000007</v>
      </c>
    </row>
    <row r="95" spans="1:8" s="103" customFormat="1" ht="16.5" customHeight="1">
      <c r="A95" s="44"/>
      <c r="B95" s="61" t="s">
        <v>290</v>
      </c>
      <c r="C95" s="52">
        <v>992</v>
      </c>
      <c r="D95" s="45" t="s">
        <v>159</v>
      </c>
      <c r="E95" s="45" t="s">
        <v>161</v>
      </c>
      <c r="F95" s="52">
        <v>200</v>
      </c>
      <c r="G95" s="16">
        <v>5638.4</v>
      </c>
      <c r="H95" s="16">
        <v>8862.2000000000007</v>
      </c>
    </row>
    <row r="96" spans="1:8">
      <c r="A96" s="3"/>
      <c r="B96" s="60" t="s">
        <v>162</v>
      </c>
      <c r="C96" s="51">
        <v>992</v>
      </c>
      <c r="D96" s="42" t="s">
        <v>163</v>
      </c>
      <c r="E96" s="45"/>
      <c r="F96" s="52"/>
      <c r="G96" s="48">
        <f>G97+G101</f>
        <v>17181.199999999997</v>
      </c>
      <c r="H96" s="48">
        <f>H97+H101</f>
        <v>18537.8</v>
      </c>
    </row>
    <row r="97" spans="1:9" s="103" customFormat="1" ht="13.5" customHeight="1">
      <c r="A97" s="44"/>
      <c r="B97" s="60" t="s">
        <v>164</v>
      </c>
      <c r="C97" s="51">
        <v>992</v>
      </c>
      <c r="D97" s="42" t="s">
        <v>165</v>
      </c>
      <c r="E97" s="42"/>
      <c r="F97" s="51"/>
      <c r="G97" s="48">
        <f t="shared" ref="G97:H99" si="6">G98</f>
        <v>1096.5</v>
      </c>
      <c r="H97" s="48">
        <f t="shared" si="6"/>
        <v>1315.8</v>
      </c>
    </row>
    <row r="98" spans="1:9" ht="28.5" customHeight="1">
      <c r="A98" s="3"/>
      <c r="B98" s="60" t="s">
        <v>239</v>
      </c>
      <c r="C98" s="51">
        <v>992</v>
      </c>
      <c r="D98" s="42" t="s">
        <v>165</v>
      </c>
      <c r="E98" s="42" t="s">
        <v>166</v>
      </c>
      <c r="F98" s="51"/>
      <c r="G98" s="48">
        <f t="shared" si="6"/>
        <v>1096.5</v>
      </c>
      <c r="H98" s="48">
        <f t="shared" si="6"/>
        <v>1315.8</v>
      </c>
    </row>
    <row r="99" spans="1:9" ht="15" customHeight="1">
      <c r="A99" s="3"/>
      <c r="B99" s="61" t="s">
        <v>167</v>
      </c>
      <c r="C99" s="52">
        <v>992</v>
      </c>
      <c r="D99" s="45" t="s">
        <v>165</v>
      </c>
      <c r="E99" s="45" t="s">
        <v>166</v>
      </c>
      <c r="F99" s="52"/>
      <c r="G99" s="16">
        <f t="shared" si="6"/>
        <v>1096.5</v>
      </c>
      <c r="H99" s="16">
        <f t="shared" si="6"/>
        <v>1315.8</v>
      </c>
    </row>
    <row r="100" spans="1:9" ht="13.5" customHeight="1">
      <c r="A100" s="3"/>
      <c r="B100" s="67" t="s">
        <v>168</v>
      </c>
      <c r="C100" s="52">
        <v>992</v>
      </c>
      <c r="D100" s="45" t="s">
        <v>165</v>
      </c>
      <c r="E100" s="45" t="s">
        <v>166</v>
      </c>
      <c r="F100" s="52">
        <v>300</v>
      </c>
      <c r="G100" s="16">
        <v>1096.5</v>
      </c>
      <c r="H100" s="16">
        <v>1315.8</v>
      </c>
    </row>
    <row r="101" spans="1:9" ht="12.75" customHeight="1">
      <c r="A101" s="3"/>
      <c r="B101" s="70" t="s">
        <v>170</v>
      </c>
      <c r="C101" s="51">
        <v>992</v>
      </c>
      <c r="D101" s="42">
        <v>1004</v>
      </c>
      <c r="E101" s="42"/>
      <c r="F101" s="51"/>
      <c r="G101" s="48">
        <f>G102+G104</f>
        <v>16084.699999999999</v>
      </c>
      <c r="H101" s="48">
        <f>H102+H104</f>
        <v>17222</v>
      </c>
    </row>
    <row r="102" spans="1:9" s="103" customFormat="1" ht="41.25" customHeight="1">
      <c r="A102" s="44"/>
      <c r="B102" s="121" t="s">
        <v>172</v>
      </c>
      <c r="C102" s="51">
        <v>992</v>
      </c>
      <c r="D102" s="42">
        <v>1004</v>
      </c>
      <c r="E102" s="42" t="s">
        <v>173</v>
      </c>
      <c r="F102" s="51"/>
      <c r="G102" s="48">
        <f>G103</f>
        <v>9730.7999999999993</v>
      </c>
      <c r="H102" s="48">
        <f>H103</f>
        <v>10041.700000000001</v>
      </c>
    </row>
    <row r="103" spans="1:9" ht="13.5" customHeight="1">
      <c r="A103" s="3"/>
      <c r="B103" s="67" t="s">
        <v>174</v>
      </c>
      <c r="C103" s="52">
        <v>992</v>
      </c>
      <c r="D103" s="45">
        <v>1004</v>
      </c>
      <c r="E103" s="45" t="s">
        <v>173</v>
      </c>
      <c r="F103" s="52">
        <v>300</v>
      </c>
      <c r="G103" s="16">
        <v>9730.7999999999993</v>
      </c>
      <c r="H103" s="16">
        <v>10041.700000000001</v>
      </c>
      <c r="I103" s="1"/>
    </row>
    <row r="104" spans="1:9" s="103" customFormat="1" ht="29.25" customHeight="1">
      <c r="A104" s="44"/>
      <c r="B104" s="121" t="s">
        <v>175</v>
      </c>
      <c r="C104" s="51">
        <v>992</v>
      </c>
      <c r="D104" s="42">
        <v>1004</v>
      </c>
      <c r="E104" s="42" t="s">
        <v>176</v>
      </c>
      <c r="F104" s="51"/>
      <c r="G104" s="48">
        <f>G105</f>
        <v>6353.9</v>
      </c>
      <c r="H104" s="48">
        <f>H105</f>
        <v>7180.3</v>
      </c>
    </row>
    <row r="105" spans="1:9" ht="14.25" customHeight="1">
      <c r="A105" s="3"/>
      <c r="B105" s="67" t="s">
        <v>174</v>
      </c>
      <c r="C105" s="52">
        <v>992</v>
      </c>
      <c r="D105" s="45">
        <v>1004</v>
      </c>
      <c r="E105" s="45" t="s">
        <v>176</v>
      </c>
      <c r="F105" s="52">
        <v>300</v>
      </c>
      <c r="G105" s="16">
        <v>6353.9</v>
      </c>
      <c r="H105" s="16">
        <v>7180.3</v>
      </c>
      <c r="I105" s="1"/>
    </row>
    <row r="106" spans="1:9" s="103" customFormat="1" ht="15" customHeight="1">
      <c r="A106" s="44"/>
      <c r="B106" s="60" t="s">
        <v>177</v>
      </c>
      <c r="C106" s="51">
        <v>992</v>
      </c>
      <c r="D106" s="42" t="s">
        <v>178</v>
      </c>
      <c r="E106" s="42"/>
      <c r="F106" s="51"/>
      <c r="G106" s="48">
        <f t="shared" ref="G106:H108" si="7">G107</f>
        <v>2520</v>
      </c>
      <c r="H106" s="48">
        <f t="shared" si="7"/>
        <v>3235.5</v>
      </c>
    </row>
    <row r="107" spans="1:9" s="103" customFormat="1" ht="15" customHeight="1">
      <c r="A107" s="44"/>
      <c r="B107" s="60" t="s">
        <v>179</v>
      </c>
      <c r="C107" s="51">
        <v>992</v>
      </c>
      <c r="D107" s="42" t="s">
        <v>180</v>
      </c>
      <c r="E107" s="42"/>
      <c r="F107" s="51"/>
      <c r="G107" s="48">
        <f t="shared" si="7"/>
        <v>2520</v>
      </c>
      <c r="H107" s="48">
        <f t="shared" si="7"/>
        <v>3235.5</v>
      </c>
    </row>
    <row r="108" spans="1:9" s="103" customFormat="1" ht="15" customHeight="1">
      <c r="A108" s="44"/>
      <c r="B108" s="60" t="s">
        <v>197</v>
      </c>
      <c r="C108" s="51">
        <v>992</v>
      </c>
      <c r="D108" s="42" t="s">
        <v>180</v>
      </c>
      <c r="E108" s="42" t="s">
        <v>182</v>
      </c>
      <c r="F108" s="51"/>
      <c r="G108" s="48">
        <f t="shared" si="7"/>
        <v>2520</v>
      </c>
      <c r="H108" s="48">
        <f t="shared" si="7"/>
        <v>3235.5</v>
      </c>
    </row>
    <row r="109" spans="1:9" ht="14.25" customHeight="1">
      <c r="A109" s="3"/>
      <c r="B109" s="61" t="s">
        <v>290</v>
      </c>
      <c r="C109" s="52">
        <v>992</v>
      </c>
      <c r="D109" s="45" t="s">
        <v>180</v>
      </c>
      <c r="E109" s="45" t="s">
        <v>182</v>
      </c>
      <c r="F109" s="52">
        <v>200</v>
      </c>
      <c r="G109" s="16">
        <v>2520</v>
      </c>
      <c r="H109" s="16">
        <v>3235.5</v>
      </c>
    </row>
    <row r="110" spans="1:9" ht="12.75" customHeight="1">
      <c r="A110" s="3"/>
    </row>
    <row r="111" spans="1:9" ht="14.25" customHeight="1">
      <c r="A111" s="3"/>
    </row>
    <row r="112" spans="1:9" ht="15" customHeight="1">
      <c r="A112" s="3"/>
    </row>
    <row r="113" spans="1:1" ht="15" customHeight="1">
      <c r="A113" s="3"/>
    </row>
    <row r="114" spans="1:1" ht="12" customHeight="1">
      <c r="A114" s="3"/>
    </row>
  </sheetData>
  <mergeCells count="4">
    <mergeCell ref="B5:H5"/>
    <mergeCell ref="B1:H1"/>
    <mergeCell ref="B2:H2"/>
    <mergeCell ref="B3:H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>
      <selection activeCell="G22" sqref="G22"/>
    </sheetView>
  </sheetViews>
  <sheetFormatPr defaultColWidth="9.140625" defaultRowHeight="15"/>
  <cols>
    <col min="1" max="1" width="4.140625" style="31" customWidth="1"/>
    <col min="2" max="2" width="82.7109375" style="72" customWidth="1"/>
    <col min="3" max="3" width="10.140625" style="31" customWidth="1"/>
    <col min="4" max="4" width="11.7109375" style="31" customWidth="1"/>
    <col min="5" max="5" width="9.140625" style="31" customWidth="1"/>
    <col min="6" max="6" width="13.5703125" style="31" customWidth="1"/>
    <col min="7" max="7" width="11.5703125" style="31" customWidth="1"/>
    <col min="8" max="16384" width="9.140625" style="31"/>
  </cols>
  <sheetData>
    <row r="1" spans="1:7" ht="12" customHeight="1">
      <c r="A1" s="3"/>
      <c r="B1" s="141" t="s">
        <v>78</v>
      </c>
      <c r="C1" s="141"/>
      <c r="D1" s="141"/>
      <c r="E1" s="141"/>
      <c r="F1" s="141"/>
      <c r="G1" s="141"/>
    </row>
    <row r="2" spans="1:7" s="26" customFormat="1" ht="15.75" customHeight="1">
      <c r="A2" s="3"/>
      <c r="B2" s="144" t="s">
        <v>310</v>
      </c>
      <c r="C2" s="144"/>
      <c r="D2" s="144"/>
      <c r="E2" s="144"/>
      <c r="F2" s="144"/>
      <c r="G2" s="144"/>
    </row>
    <row r="3" spans="1:7" ht="11.25" customHeight="1">
      <c r="A3" s="3"/>
      <c r="B3" s="30"/>
      <c r="C3" s="33"/>
      <c r="D3" s="32"/>
      <c r="E3" s="34"/>
      <c r="F3" s="34"/>
      <c r="G3" s="35"/>
    </row>
    <row r="4" spans="1:7" ht="99" customHeight="1">
      <c r="A4" s="76"/>
      <c r="B4" s="145" t="s">
        <v>304</v>
      </c>
      <c r="C4" s="145"/>
      <c r="D4" s="145"/>
      <c r="E4" s="145"/>
      <c r="F4" s="145"/>
      <c r="G4" s="145"/>
    </row>
    <row r="5" spans="1:7" ht="12.75" customHeight="1">
      <c r="A5" s="3"/>
      <c r="B5" s="146" t="s">
        <v>1</v>
      </c>
      <c r="C5" s="146"/>
      <c r="D5" s="146"/>
      <c r="E5" s="146"/>
      <c r="F5" s="146"/>
      <c r="G5" s="146"/>
    </row>
    <row r="6" spans="1:7" s="39" customFormat="1" ht="48" customHeight="1">
      <c r="A6" s="36"/>
      <c r="B6" s="73" t="s">
        <v>81</v>
      </c>
      <c r="C6" s="37" t="s">
        <v>82</v>
      </c>
      <c r="D6" s="38" t="s">
        <v>83</v>
      </c>
      <c r="E6" s="37" t="s">
        <v>84</v>
      </c>
      <c r="F6" s="134" t="s">
        <v>307</v>
      </c>
      <c r="G6" s="134" t="s">
        <v>306</v>
      </c>
    </row>
    <row r="7" spans="1:7">
      <c r="A7" s="3"/>
      <c r="B7" s="69" t="s">
        <v>85</v>
      </c>
      <c r="C7" s="40"/>
      <c r="D7" s="24"/>
      <c r="E7" s="40"/>
      <c r="F7" s="41">
        <f>F8+F43+F47+F51+F72+F89+F93+F103</f>
        <v>107016.99999999999</v>
      </c>
      <c r="G7" s="41">
        <f>G8+G43+G47+G51+G72+G89+G93+G103</f>
        <v>157593.29999999999</v>
      </c>
    </row>
    <row r="8" spans="1:7" ht="13.5" customHeight="1">
      <c r="A8" s="3"/>
      <c r="B8" s="60" t="s">
        <v>86</v>
      </c>
      <c r="C8" s="42" t="s">
        <v>87</v>
      </c>
      <c r="D8" s="42"/>
      <c r="E8" s="42"/>
      <c r="F8" s="43">
        <f>F9+F12+F21+F32+F35</f>
        <v>20263.000000000004</v>
      </c>
      <c r="G8" s="43">
        <f>G9+G12+G21+G32+G35</f>
        <v>28617.9</v>
      </c>
    </row>
    <row r="9" spans="1:7" s="50" customFormat="1" ht="18.75" customHeight="1">
      <c r="A9" s="44"/>
      <c r="B9" s="60" t="s">
        <v>88</v>
      </c>
      <c r="C9" s="42" t="s">
        <v>89</v>
      </c>
      <c r="D9" s="42"/>
      <c r="E9" s="42"/>
      <c r="F9" s="43">
        <f>F10</f>
        <v>948.7</v>
      </c>
      <c r="G9" s="43">
        <f t="shared" ref="G9" si="0">G10</f>
        <v>1275.8</v>
      </c>
    </row>
    <row r="10" spans="1:7" ht="13.5" customHeight="1">
      <c r="A10" s="44"/>
      <c r="B10" s="60" t="s">
        <v>90</v>
      </c>
      <c r="C10" s="42" t="s">
        <v>89</v>
      </c>
      <c r="D10" s="42" t="s">
        <v>91</v>
      </c>
      <c r="E10" s="42"/>
      <c r="F10" s="43">
        <f>F11</f>
        <v>948.7</v>
      </c>
      <c r="G10" s="43">
        <f>G11</f>
        <v>1275.8</v>
      </c>
    </row>
    <row r="11" spans="1:7" ht="25.5" customHeight="1">
      <c r="A11" s="3"/>
      <c r="B11" s="61" t="s">
        <v>92</v>
      </c>
      <c r="C11" s="45" t="s">
        <v>89</v>
      </c>
      <c r="D11" s="45" t="s">
        <v>91</v>
      </c>
      <c r="E11" s="45" t="s">
        <v>93</v>
      </c>
      <c r="F11" s="46">
        <v>948.7</v>
      </c>
      <c r="G11" s="46">
        <v>1275.8</v>
      </c>
    </row>
    <row r="12" spans="1:7" s="50" customFormat="1" ht="27" customHeight="1">
      <c r="A12" s="125"/>
      <c r="B12" s="60" t="s">
        <v>94</v>
      </c>
      <c r="C12" s="42" t="s">
        <v>95</v>
      </c>
      <c r="D12" s="42"/>
      <c r="E12" s="42"/>
      <c r="F12" s="43">
        <f>F13+F15+F19</f>
        <v>2333.5</v>
      </c>
      <c r="G12" s="43">
        <f>G13+G15+G19</f>
        <v>3000.7000000000003</v>
      </c>
    </row>
    <row r="13" spans="1:7" ht="26.25" customHeight="1">
      <c r="A13" s="3"/>
      <c r="B13" s="60" t="s">
        <v>96</v>
      </c>
      <c r="C13" s="42" t="s">
        <v>95</v>
      </c>
      <c r="D13" s="42" t="s">
        <v>97</v>
      </c>
      <c r="E13" s="42"/>
      <c r="F13" s="43">
        <f>F14</f>
        <v>101.5</v>
      </c>
      <c r="G13" s="43">
        <f>G14</f>
        <v>152.30000000000001</v>
      </c>
    </row>
    <row r="14" spans="1:7" ht="27" customHeight="1">
      <c r="A14" s="3"/>
      <c r="B14" s="61" t="s">
        <v>92</v>
      </c>
      <c r="C14" s="45" t="s">
        <v>95</v>
      </c>
      <c r="D14" s="45" t="s">
        <v>97</v>
      </c>
      <c r="E14" s="45" t="s">
        <v>93</v>
      </c>
      <c r="F14" s="16">
        <v>101.5</v>
      </c>
      <c r="G14" s="46">
        <v>152.30000000000001</v>
      </c>
    </row>
    <row r="15" spans="1:7" ht="17.25" customHeight="1">
      <c r="A15" s="3"/>
      <c r="B15" s="60" t="s">
        <v>98</v>
      </c>
      <c r="C15" s="42" t="s">
        <v>95</v>
      </c>
      <c r="D15" s="42" t="s">
        <v>99</v>
      </c>
      <c r="E15" s="42"/>
      <c r="F15" s="43">
        <f>F16+F17+F18</f>
        <v>2148</v>
      </c>
      <c r="G15" s="43">
        <f>G16+G17+G18</f>
        <v>2764.4</v>
      </c>
    </row>
    <row r="16" spans="1:7" ht="27" customHeight="1">
      <c r="A16" s="3"/>
      <c r="B16" s="61" t="s">
        <v>92</v>
      </c>
      <c r="C16" s="45" t="s">
        <v>95</v>
      </c>
      <c r="D16" s="45" t="s">
        <v>99</v>
      </c>
      <c r="E16" s="45" t="s">
        <v>93</v>
      </c>
      <c r="F16" s="16">
        <v>1324.1</v>
      </c>
      <c r="G16" s="16">
        <v>1732.4</v>
      </c>
    </row>
    <row r="17" spans="1:7" ht="15" customHeight="1">
      <c r="A17" s="3"/>
      <c r="B17" s="61" t="s">
        <v>290</v>
      </c>
      <c r="C17" s="45" t="s">
        <v>95</v>
      </c>
      <c r="D17" s="45" t="s">
        <v>99</v>
      </c>
      <c r="E17" s="45" t="s">
        <v>100</v>
      </c>
      <c r="F17" s="16">
        <v>820.6</v>
      </c>
      <c r="G17" s="16">
        <v>1022</v>
      </c>
    </row>
    <row r="18" spans="1:7" ht="15" customHeight="1">
      <c r="A18" s="3"/>
      <c r="B18" s="61" t="s">
        <v>101</v>
      </c>
      <c r="C18" s="45" t="s">
        <v>95</v>
      </c>
      <c r="D18" s="45" t="s">
        <v>99</v>
      </c>
      <c r="E18" s="45" t="s">
        <v>102</v>
      </c>
      <c r="F18" s="93">
        <v>3.3</v>
      </c>
      <c r="G18" s="93">
        <v>10</v>
      </c>
    </row>
    <row r="19" spans="1:7" ht="29.25" customHeight="1">
      <c r="A19" s="3"/>
      <c r="B19" s="60" t="s">
        <v>103</v>
      </c>
      <c r="C19" s="42" t="s">
        <v>95</v>
      </c>
      <c r="D19" s="42" t="s">
        <v>104</v>
      </c>
      <c r="E19" s="45"/>
      <c r="F19" s="43">
        <f>F20</f>
        <v>84</v>
      </c>
      <c r="G19" s="43">
        <f>G20</f>
        <v>84</v>
      </c>
    </row>
    <row r="20" spans="1:7">
      <c r="A20" s="3"/>
      <c r="B20" s="62" t="s">
        <v>101</v>
      </c>
      <c r="C20" s="45" t="s">
        <v>95</v>
      </c>
      <c r="D20" s="45" t="s">
        <v>104</v>
      </c>
      <c r="E20" s="45" t="s">
        <v>102</v>
      </c>
      <c r="F20" s="46">
        <v>84</v>
      </c>
      <c r="G20" s="46">
        <v>84</v>
      </c>
    </row>
    <row r="21" spans="1:7" s="50" customFormat="1" ht="29.25" customHeight="1">
      <c r="A21" s="44"/>
      <c r="B21" s="60" t="s">
        <v>105</v>
      </c>
      <c r="C21" s="42" t="s">
        <v>106</v>
      </c>
      <c r="D21" s="42"/>
      <c r="E21" s="42"/>
      <c r="F21" s="43">
        <f>F22+F24+F28+F30</f>
        <v>16710.400000000001</v>
      </c>
      <c r="G21" s="43">
        <f>G22+G24+G28+G30</f>
        <v>23567.9</v>
      </c>
    </row>
    <row r="22" spans="1:7" ht="16.5" customHeight="1">
      <c r="A22" s="3"/>
      <c r="B22" s="60" t="s">
        <v>107</v>
      </c>
      <c r="C22" s="42" t="s">
        <v>106</v>
      </c>
      <c r="D22" s="42" t="s">
        <v>108</v>
      </c>
      <c r="E22" s="42"/>
      <c r="F22" s="43">
        <f>F23</f>
        <v>963</v>
      </c>
      <c r="G22" s="43">
        <f>G23</f>
        <v>1275.8</v>
      </c>
    </row>
    <row r="23" spans="1:7" ht="27" customHeight="1">
      <c r="A23" s="3"/>
      <c r="B23" s="61" t="s">
        <v>92</v>
      </c>
      <c r="C23" s="45" t="s">
        <v>106</v>
      </c>
      <c r="D23" s="45" t="s">
        <v>108</v>
      </c>
      <c r="E23" s="45" t="s">
        <v>93</v>
      </c>
      <c r="F23" s="46">
        <v>963</v>
      </c>
      <c r="G23" s="46">
        <v>1275.8</v>
      </c>
    </row>
    <row r="24" spans="1:7" ht="14.25" customHeight="1">
      <c r="A24" s="3"/>
      <c r="B24" s="60" t="s">
        <v>109</v>
      </c>
      <c r="C24" s="42" t="s">
        <v>106</v>
      </c>
      <c r="D24" s="42" t="s">
        <v>110</v>
      </c>
      <c r="E24" s="45"/>
      <c r="F24" s="43">
        <f>F25+F26+F27</f>
        <v>13667.6</v>
      </c>
      <c r="G24" s="43">
        <f>G25+G26+G27</f>
        <v>19416.400000000001</v>
      </c>
    </row>
    <row r="25" spans="1:7" ht="42" customHeight="1">
      <c r="A25" s="3"/>
      <c r="B25" s="61" t="s">
        <v>92</v>
      </c>
      <c r="C25" s="45" t="s">
        <v>106</v>
      </c>
      <c r="D25" s="45" t="s">
        <v>110</v>
      </c>
      <c r="E25" s="45" t="s">
        <v>93</v>
      </c>
      <c r="F25" s="47">
        <v>11576.5</v>
      </c>
      <c r="G25" s="47">
        <v>16608.900000000001</v>
      </c>
    </row>
    <row r="26" spans="1:7" ht="15.75" customHeight="1">
      <c r="A26" s="3"/>
      <c r="B26" s="61" t="s">
        <v>290</v>
      </c>
      <c r="C26" s="45" t="s">
        <v>106</v>
      </c>
      <c r="D26" s="45" t="s">
        <v>110</v>
      </c>
      <c r="E26" s="45" t="s">
        <v>100</v>
      </c>
      <c r="F26" s="47">
        <v>2083.6</v>
      </c>
      <c r="G26" s="47">
        <v>2790</v>
      </c>
    </row>
    <row r="27" spans="1:7">
      <c r="A27" s="3"/>
      <c r="B27" s="62" t="s">
        <v>101</v>
      </c>
      <c r="C27" s="45" t="s">
        <v>106</v>
      </c>
      <c r="D27" s="45" t="s">
        <v>110</v>
      </c>
      <c r="E27" s="45" t="s">
        <v>102</v>
      </c>
      <c r="F27" s="47">
        <v>7.5</v>
      </c>
      <c r="G27" s="47">
        <v>17.5</v>
      </c>
    </row>
    <row r="28" spans="1:7" ht="40.5" customHeight="1">
      <c r="A28" s="3"/>
      <c r="B28" s="63" t="s">
        <v>111</v>
      </c>
      <c r="C28" s="42" t="s">
        <v>106</v>
      </c>
      <c r="D28" s="42" t="s">
        <v>112</v>
      </c>
      <c r="E28" s="45"/>
      <c r="F28" s="43">
        <f>F29+F31</f>
        <v>2079.8000000000002</v>
      </c>
      <c r="G28" s="43">
        <f>G29+G31</f>
        <v>2813.9</v>
      </c>
    </row>
    <row r="29" spans="1:7" ht="43.5" customHeight="1">
      <c r="A29" s="3"/>
      <c r="B29" s="61" t="s">
        <v>92</v>
      </c>
      <c r="C29" s="45" t="s">
        <v>106</v>
      </c>
      <c r="D29" s="45" t="s">
        <v>112</v>
      </c>
      <c r="E29" s="45" t="s">
        <v>93</v>
      </c>
      <c r="F29" s="47">
        <v>2013</v>
      </c>
      <c r="G29" s="47">
        <v>2666.3</v>
      </c>
    </row>
    <row r="30" spans="1:7" ht="27.75" customHeight="1">
      <c r="A30" s="3"/>
      <c r="B30" s="61" t="s">
        <v>308</v>
      </c>
      <c r="C30" s="45" t="s">
        <v>106</v>
      </c>
      <c r="D30" s="45" t="s">
        <v>309</v>
      </c>
      <c r="E30" s="52">
        <v>100</v>
      </c>
      <c r="F30" s="47">
        <v>0</v>
      </c>
      <c r="G30" s="47">
        <v>61.8</v>
      </c>
    </row>
    <row r="31" spans="1:7" ht="15.75" customHeight="1">
      <c r="A31" s="3"/>
      <c r="B31" s="61" t="s">
        <v>290</v>
      </c>
      <c r="C31" s="45" t="s">
        <v>106</v>
      </c>
      <c r="D31" s="45" t="s">
        <v>112</v>
      </c>
      <c r="E31" s="45" t="s">
        <v>100</v>
      </c>
      <c r="F31" s="47">
        <v>66.8</v>
      </c>
      <c r="G31" s="47">
        <v>147.6</v>
      </c>
    </row>
    <row r="32" spans="1:7" s="50" customFormat="1">
      <c r="A32" s="44"/>
      <c r="B32" s="60" t="s">
        <v>113</v>
      </c>
      <c r="C32" s="42" t="s">
        <v>114</v>
      </c>
      <c r="D32" s="42"/>
      <c r="E32" s="42"/>
      <c r="F32" s="43">
        <f>F33</f>
        <v>0</v>
      </c>
      <c r="G32" s="43">
        <f t="shared" ref="G32:G33" si="1">G33</f>
        <v>82.4</v>
      </c>
    </row>
    <row r="33" spans="1:7" ht="12.75" customHeight="1">
      <c r="A33" s="3"/>
      <c r="B33" s="60" t="s">
        <v>115</v>
      </c>
      <c r="C33" s="42" t="s">
        <v>114</v>
      </c>
      <c r="D33" s="42" t="s">
        <v>116</v>
      </c>
      <c r="E33" s="42"/>
      <c r="F33" s="43">
        <f>F34</f>
        <v>0</v>
      </c>
      <c r="G33" s="43">
        <f t="shared" si="1"/>
        <v>82.4</v>
      </c>
    </row>
    <row r="34" spans="1:7">
      <c r="A34" s="3"/>
      <c r="B34" s="62" t="s">
        <v>101</v>
      </c>
      <c r="C34" s="45" t="s">
        <v>114</v>
      </c>
      <c r="D34" s="45" t="s">
        <v>116</v>
      </c>
      <c r="E34" s="45" t="s">
        <v>102</v>
      </c>
      <c r="F34" s="46">
        <v>0</v>
      </c>
      <c r="G34" s="46">
        <v>82.4</v>
      </c>
    </row>
    <row r="35" spans="1:7" s="50" customFormat="1" ht="14.25" customHeight="1">
      <c r="A35" s="44"/>
      <c r="B35" s="60" t="s">
        <v>117</v>
      </c>
      <c r="C35" s="42" t="s">
        <v>118</v>
      </c>
      <c r="D35" s="42"/>
      <c r="E35" s="42"/>
      <c r="F35" s="43">
        <f>F36+F38+F40</f>
        <v>270.39999999999998</v>
      </c>
      <c r="G35" s="43">
        <f>G36+G38+G40</f>
        <v>691.1</v>
      </c>
    </row>
    <row r="36" spans="1:7" ht="28.5" customHeight="1">
      <c r="A36" s="3"/>
      <c r="B36" s="60" t="s">
        <v>119</v>
      </c>
      <c r="C36" s="42" t="s">
        <v>118</v>
      </c>
      <c r="D36" s="42" t="s">
        <v>120</v>
      </c>
      <c r="E36" s="45"/>
      <c r="F36" s="43">
        <f>F37</f>
        <v>31.7</v>
      </c>
      <c r="G36" s="43">
        <f>G37</f>
        <v>183.6</v>
      </c>
    </row>
    <row r="37" spans="1:7" ht="15.75" customHeight="1">
      <c r="A37" s="3"/>
      <c r="B37" s="61" t="s">
        <v>290</v>
      </c>
      <c r="C37" s="45" t="s">
        <v>118</v>
      </c>
      <c r="D37" s="45" t="s">
        <v>120</v>
      </c>
      <c r="E37" s="45" t="s">
        <v>100</v>
      </c>
      <c r="F37" s="46">
        <v>31.7</v>
      </c>
      <c r="G37" s="46">
        <v>183.6</v>
      </c>
    </row>
    <row r="38" spans="1:7" ht="14.25" customHeight="1">
      <c r="A38" s="3"/>
      <c r="B38" s="65" t="s">
        <v>121</v>
      </c>
      <c r="C38" s="42" t="s">
        <v>118</v>
      </c>
      <c r="D38" s="42" t="s">
        <v>122</v>
      </c>
      <c r="E38" s="45"/>
      <c r="F38" s="43">
        <f>F39</f>
        <v>231.2</v>
      </c>
      <c r="G38" s="43">
        <f>G39</f>
        <v>500</v>
      </c>
    </row>
    <row r="39" spans="1:7" ht="15" customHeight="1">
      <c r="A39" s="3"/>
      <c r="B39" s="61" t="s">
        <v>290</v>
      </c>
      <c r="C39" s="45" t="s">
        <v>118</v>
      </c>
      <c r="D39" s="45" t="s">
        <v>122</v>
      </c>
      <c r="E39" s="45" t="s">
        <v>100</v>
      </c>
      <c r="F39" s="16">
        <v>231.2</v>
      </c>
      <c r="G39" s="16">
        <v>500</v>
      </c>
    </row>
    <row r="40" spans="1:7" ht="30" customHeight="1">
      <c r="A40" s="3"/>
      <c r="B40" s="60" t="s">
        <v>123</v>
      </c>
      <c r="C40" s="42" t="s">
        <v>118</v>
      </c>
      <c r="D40" s="42" t="s">
        <v>124</v>
      </c>
      <c r="E40" s="45"/>
      <c r="F40" s="43">
        <f>F41</f>
        <v>7.5</v>
      </c>
      <c r="G40" s="43">
        <f>G41</f>
        <v>7.5</v>
      </c>
    </row>
    <row r="41" spans="1:7" ht="18.75" customHeight="1">
      <c r="A41" s="3"/>
      <c r="B41" s="64" t="s">
        <v>125</v>
      </c>
      <c r="C41" s="45" t="s">
        <v>118</v>
      </c>
      <c r="D41" s="45" t="s">
        <v>124</v>
      </c>
      <c r="E41" s="45"/>
      <c r="F41" s="46">
        <f>F42</f>
        <v>7.5</v>
      </c>
      <c r="G41" s="46">
        <f>G42</f>
        <v>7.5</v>
      </c>
    </row>
    <row r="42" spans="1:7" ht="18" customHeight="1">
      <c r="A42" s="3"/>
      <c r="B42" s="64" t="s">
        <v>290</v>
      </c>
      <c r="C42" s="45" t="s">
        <v>118</v>
      </c>
      <c r="D42" s="45" t="s">
        <v>124</v>
      </c>
      <c r="E42" s="45" t="s">
        <v>100</v>
      </c>
      <c r="F42" s="46">
        <v>7.5</v>
      </c>
      <c r="G42" s="46">
        <v>7.5</v>
      </c>
    </row>
    <row r="43" spans="1:7" ht="15.75" customHeight="1">
      <c r="A43" s="3"/>
      <c r="B43" s="60" t="s">
        <v>126</v>
      </c>
      <c r="C43" s="42" t="s">
        <v>127</v>
      </c>
      <c r="D43" s="42"/>
      <c r="E43" s="42"/>
      <c r="F43" s="43">
        <f>F44</f>
        <v>68.2</v>
      </c>
      <c r="G43" s="43">
        <f>G44</f>
        <v>122.6</v>
      </c>
    </row>
    <row r="44" spans="1:7" s="50" customFormat="1" ht="26.25" customHeight="1">
      <c r="A44" s="44"/>
      <c r="B44" s="122" t="s">
        <v>128</v>
      </c>
      <c r="C44" s="42" t="s">
        <v>129</v>
      </c>
      <c r="D44" s="42"/>
      <c r="E44" s="42"/>
      <c r="F44" s="43">
        <f>F45</f>
        <v>68.2</v>
      </c>
      <c r="G44" s="43">
        <f t="shared" ref="G44:G45" si="2">G45</f>
        <v>122.6</v>
      </c>
    </row>
    <row r="45" spans="1:7" ht="25.5" customHeight="1">
      <c r="A45" s="3"/>
      <c r="B45" s="60" t="s">
        <v>130</v>
      </c>
      <c r="C45" s="42" t="s">
        <v>129</v>
      </c>
      <c r="D45" s="42" t="s">
        <v>131</v>
      </c>
      <c r="E45" s="45"/>
      <c r="F45" s="43">
        <f>F46</f>
        <v>68.2</v>
      </c>
      <c r="G45" s="43">
        <f t="shared" si="2"/>
        <v>122.6</v>
      </c>
    </row>
    <row r="46" spans="1:7" ht="13.5" customHeight="1">
      <c r="A46" s="3"/>
      <c r="B46" s="61" t="s">
        <v>290</v>
      </c>
      <c r="C46" s="45" t="s">
        <v>129</v>
      </c>
      <c r="D46" s="45" t="s">
        <v>131</v>
      </c>
      <c r="E46" s="45" t="s">
        <v>100</v>
      </c>
      <c r="F46" s="46">
        <v>68.2</v>
      </c>
      <c r="G46" s="46">
        <v>122.6</v>
      </c>
    </row>
    <row r="47" spans="1:7" ht="13.5" customHeight="1">
      <c r="A47" s="3"/>
      <c r="B47" s="60" t="s">
        <v>132</v>
      </c>
      <c r="C47" s="42" t="s">
        <v>133</v>
      </c>
      <c r="D47" s="42"/>
      <c r="E47" s="42"/>
      <c r="F47" s="43">
        <f>F48</f>
        <v>21284.799999999999</v>
      </c>
      <c r="G47" s="43">
        <f>G48</f>
        <v>30043.5</v>
      </c>
    </row>
    <row r="48" spans="1:7" s="50" customFormat="1" ht="15" customHeight="1">
      <c r="A48" s="44"/>
      <c r="B48" s="60" t="s">
        <v>134</v>
      </c>
      <c r="C48" s="42" t="s">
        <v>135</v>
      </c>
      <c r="D48" s="42"/>
      <c r="E48" s="42"/>
      <c r="F48" s="43">
        <f>F49</f>
        <v>21284.799999999999</v>
      </c>
      <c r="G48" s="43">
        <f>G49</f>
        <v>30043.5</v>
      </c>
    </row>
    <row r="49" spans="1:7" ht="28.5" customHeight="1">
      <c r="A49" s="3"/>
      <c r="B49" s="66" t="s">
        <v>216</v>
      </c>
      <c r="C49" s="42" t="s">
        <v>135</v>
      </c>
      <c r="D49" s="42" t="s">
        <v>136</v>
      </c>
      <c r="E49" s="42"/>
      <c r="F49" s="43">
        <f>F50</f>
        <v>21284.799999999999</v>
      </c>
      <c r="G49" s="43">
        <f t="shared" ref="G49" si="3">G50</f>
        <v>30043.5</v>
      </c>
    </row>
    <row r="50" spans="1:7" s="49" customFormat="1" ht="14.25" customHeight="1">
      <c r="A50" s="3"/>
      <c r="B50" s="61" t="s">
        <v>290</v>
      </c>
      <c r="C50" s="45" t="s">
        <v>135</v>
      </c>
      <c r="D50" s="45" t="s">
        <v>136</v>
      </c>
      <c r="E50" s="45" t="s">
        <v>100</v>
      </c>
      <c r="F50" s="16">
        <v>21284.799999999999</v>
      </c>
      <c r="G50" s="16">
        <v>30043.5</v>
      </c>
    </row>
    <row r="51" spans="1:7" s="50" customFormat="1" ht="15.75" customHeight="1">
      <c r="A51" s="44"/>
      <c r="B51" s="60" t="s">
        <v>137</v>
      </c>
      <c r="C51" s="42" t="s">
        <v>138</v>
      </c>
      <c r="D51" s="42"/>
      <c r="E51" s="42"/>
      <c r="F51" s="43">
        <f>F55+F52</f>
        <v>37698.299999999996</v>
      </c>
      <c r="G51" s="43">
        <f>G55+G52</f>
        <v>65480.9</v>
      </c>
    </row>
    <row r="52" spans="1:7" s="50" customFormat="1" ht="15.75" customHeight="1">
      <c r="A52" s="44"/>
      <c r="B52" s="127" t="s">
        <v>251</v>
      </c>
      <c r="C52" s="51" t="s">
        <v>252</v>
      </c>
      <c r="D52" s="42"/>
      <c r="E52" s="42"/>
      <c r="F52" s="43">
        <f>F53</f>
        <v>211.6</v>
      </c>
      <c r="G52" s="43">
        <f>G53</f>
        <v>218.9</v>
      </c>
    </row>
    <row r="53" spans="1:7" s="50" customFormat="1" ht="15.75" customHeight="1">
      <c r="A53" s="44"/>
      <c r="B53" s="127" t="s">
        <v>253</v>
      </c>
      <c r="C53" s="51" t="s">
        <v>252</v>
      </c>
      <c r="D53" s="42" t="s">
        <v>254</v>
      </c>
      <c r="E53" s="42"/>
      <c r="F53" s="43">
        <f>F54</f>
        <v>211.6</v>
      </c>
      <c r="G53" s="43">
        <f>G54</f>
        <v>218.9</v>
      </c>
    </row>
    <row r="54" spans="1:7" s="50" customFormat="1" ht="15.75" customHeight="1">
      <c r="A54" s="44"/>
      <c r="B54" s="132" t="s">
        <v>290</v>
      </c>
      <c r="C54" s="52" t="s">
        <v>252</v>
      </c>
      <c r="D54" s="45" t="s">
        <v>254</v>
      </c>
      <c r="E54" s="45" t="s">
        <v>100</v>
      </c>
      <c r="F54" s="46">
        <v>211.6</v>
      </c>
      <c r="G54" s="46">
        <v>218.9</v>
      </c>
    </row>
    <row r="55" spans="1:7" s="50" customFormat="1" ht="15" customHeight="1">
      <c r="A55" s="44"/>
      <c r="B55" s="60" t="s">
        <v>139</v>
      </c>
      <c r="C55" s="42" t="s">
        <v>140</v>
      </c>
      <c r="D55" s="42"/>
      <c r="E55" s="42"/>
      <c r="F55" s="43">
        <f>F56+F58+F65+F70+F61+F68+F63</f>
        <v>37486.699999999997</v>
      </c>
      <c r="G55" s="43">
        <f>G56+G58+G65+G70+G61+G68+G63</f>
        <v>65262</v>
      </c>
    </row>
    <row r="56" spans="1:7" ht="13.5" customHeight="1">
      <c r="A56" s="3"/>
      <c r="B56" s="60" t="s">
        <v>217</v>
      </c>
      <c r="C56" s="42" t="s">
        <v>140</v>
      </c>
      <c r="D56" s="42" t="s">
        <v>240</v>
      </c>
      <c r="E56" s="45"/>
      <c r="F56" s="43">
        <f>F57</f>
        <v>2408.3000000000002</v>
      </c>
      <c r="G56" s="43">
        <f>G57</f>
        <v>2661.5</v>
      </c>
    </row>
    <row r="57" spans="1:7" ht="15.75" customHeight="1">
      <c r="A57" s="3"/>
      <c r="B57" s="61" t="s">
        <v>290</v>
      </c>
      <c r="C57" s="45" t="s">
        <v>140</v>
      </c>
      <c r="D57" s="45" t="s">
        <v>240</v>
      </c>
      <c r="E57" s="45" t="s">
        <v>100</v>
      </c>
      <c r="F57" s="16">
        <v>2408.3000000000002</v>
      </c>
      <c r="G57" s="16">
        <v>2661.5</v>
      </c>
    </row>
    <row r="58" spans="1:7" ht="38.25">
      <c r="A58" s="3"/>
      <c r="B58" s="60" t="s">
        <v>218</v>
      </c>
      <c r="C58" s="42" t="s">
        <v>140</v>
      </c>
      <c r="D58" s="42" t="s">
        <v>241</v>
      </c>
      <c r="E58" s="42"/>
      <c r="F58" s="53">
        <f>F59+F60</f>
        <v>15670.699999999999</v>
      </c>
      <c r="G58" s="53">
        <f>G59+G60</f>
        <v>28918.5</v>
      </c>
    </row>
    <row r="59" spans="1:7" ht="15.75" customHeight="1">
      <c r="A59" s="3"/>
      <c r="B59" s="61" t="s">
        <v>290</v>
      </c>
      <c r="C59" s="45" t="s">
        <v>140</v>
      </c>
      <c r="D59" s="45" t="s">
        <v>241</v>
      </c>
      <c r="E59" s="45" t="s">
        <v>100</v>
      </c>
      <c r="F59" s="18">
        <v>15538.8</v>
      </c>
      <c r="G59" s="18">
        <v>28786.6</v>
      </c>
    </row>
    <row r="60" spans="1:7" ht="15.75" customHeight="1">
      <c r="A60" s="3"/>
      <c r="B60" s="61" t="s">
        <v>101</v>
      </c>
      <c r="C60" s="45" t="s">
        <v>140</v>
      </c>
      <c r="D60" s="45" t="s">
        <v>241</v>
      </c>
      <c r="E60" s="45" t="s">
        <v>102</v>
      </c>
      <c r="F60" s="18">
        <v>131.9</v>
      </c>
      <c r="G60" s="18">
        <v>131.9</v>
      </c>
    </row>
    <row r="61" spans="1:7" ht="15.75" customHeight="1">
      <c r="A61" s="3"/>
      <c r="B61" s="60" t="s">
        <v>219</v>
      </c>
      <c r="C61" s="42" t="s">
        <v>140</v>
      </c>
      <c r="D61" s="42" t="s">
        <v>242</v>
      </c>
      <c r="E61" s="42"/>
      <c r="F61" s="53">
        <f>F62</f>
        <v>2775.8</v>
      </c>
      <c r="G61" s="53">
        <f>G62</f>
        <v>5143.8999999999996</v>
      </c>
    </row>
    <row r="62" spans="1:7" ht="15.75" customHeight="1">
      <c r="A62" s="3"/>
      <c r="B62" s="61" t="s">
        <v>290</v>
      </c>
      <c r="C62" s="45" t="s">
        <v>140</v>
      </c>
      <c r="D62" s="45" t="s">
        <v>242</v>
      </c>
      <c r="E62" s="45" t="s">
        <v>100</v>
      </c>
      <c r="F62" s="18">
        <v>2775.8</v>
      </c>
      <c r="G62" s="18">
        <v>5143.8999999999996</v>
      </c>
    </row>
    <row r="63" spans="1:7" ht="27.75" customHeight="1">
      <c r="A63" s="3"/>
      <c r="B63" s="60" t="s">
        <v>257</v>
      </c>
      <c r="C63" s="42" t="s">
        <v>140</v>
      </c>
      <c r="D63" s="42" t="s">
        <v>256</v>
      </c>
      <c r="E63" s="42"/>
      <c r="F63" s="53">
        <f>F64</f>
        <v>59</v>
      </c>
      <c r="G63" s="53">
        <f>G64</f>
        <v>496</v>
      </c>
    </row>
    <row r="64" spans="1:7" ht="15.75" customHeight="1">
      <c r="A64" s="3"/>
      <c r="B64" s="61" t="s">
        <v>290</v>
      </c>
      <c r="C64" s="45" t="s">
        <v>140</v>
      </c>
      <c r="D64" s="45" t="s">
        <v>256</v>
      </c>
      <c r="E64" s="45" t="s">
        <v>100</v>
      </c>
      <c r="F64" s="18">
        <v>59</v>
      </c>
      <c r="G64" s="18">
        <v>496</v>
      </c>
    </row>
    <row r="65" spans="1:7" ht="27.75" customHeight="1">
      <c r="A65" s="3"/>
      <c r="B65" s="60" t="s">
        <v>220</v>
      </c>
      <c r="C65" s="42" t="s">
        <v>140</v>
      </c>
      <c r="D65" s="42" t="s">
        <v>243</v>
      </c>
      <c r="E65" s="45"/>
      <c r="F65" s="54">
        <f>F66+F67</f>
        <v>15987.5</v>
      </c>
      <c r="G65" s="54">
        <f>G66+G67</f>
        <v>23971.200000000001</v>
      </c>
    </row>
    <row r="66" spans="1:7" ht="15.75" customHeight="1">
      <c r="A66" s="3"/>
      <c r="B66" s="61" t="s">
        <v>290</v>
      </c>
      <c r="C66" s="45" t="s">
        <v>140</v>
      </c>
      <c r="D66" s="45" t="s">
        <v>243</v>
      </c>
      <c r="E66" s="45" t="s">
        <v>100</v>
      </c>
      <c r="F66" s="16">
        <v>15706</v>
      </c>
      <c r="G66" s="16">
        <v>23689.7</v>
      </c>
    </row>
    <row r="67" spans="1:7" ht="15.75" customHeight="1">
      <c r="A67" s="3"/>
      <c r="B67" s="62" t="s">
        <v>101</v>
      </c>
      <c r="C67" s="45" t="s">
        <v>140</v>
      </c>
      <c r="D67" s="45" t="s">
        <v>141</v>
      </c>
      <c r="E67" s="45" t="s">
        <v>102</v>
      </c>
      <c r="F67" s="55">
        <v>281.5</v>
      </c>
      <c r="G67" s="55">
        <v>281.5</v>
      </c>
    </row>
    <row r="68" spans="1:7" ht="15.75" customHeight="1">
      <c r="A68" s="3"/>
      <c r="B68" s="75" t="s">
        <v>184</v>
      </c>
      <c r="C68" s="42" t="s">
        <v>140</v>
      </c>
      <c r="D68" s="42" t="s">
        <v>244</v>
      </c>
      <c r="E68" s="42"/>
      <c r="F68" s="54">
        <f>F69</f>
        <v>123.7</v>
      </c>
      <c r="G68" s="54">
        <f>G69</f>
        <v>1935.9</v>
      </c>
    </row>
    <row r="69" spans="1:7" ht="15.75" customHeight="1">
      <c r="A69" s="3"/>
      <c r="B69" s="62" t="s">
        <v>290</v>
      </c>
      <c r="C69" s="45" t="s">
        <v>140</v>
      </c>
      <c r="D69" s="45" t="s">
        <v>244</v>
      </c>
      <c r="E69" s="45" t="s">
        <v>100</v>
      </c>
      <c r="F69" s="16">
        <v>123.7</v>
      </c>
      <c r="G69" s="16">
        <v>1935.9</v>
      </c>
    </row>
    <row r="70" spans="1:7" ht="15" customHeight="1">
      <c r="A70" s="3"/>
      <c r="B70" s="60" t="s">
        <v>142</v>
      </c>
      <c r="C70" s="42" t="s">
        <v>140</v>
      </c>
      <c r="D70" s="42" t="s">
        <v>245</v>
      </c>
      <c r="E70" s="45"/>
      <c r="F70" s="43">
        <f>F71</f>
        <v>461.7</v>
      </c>
      <c r="G70" s="43">
        <f>G71</f>
        <v>2135</v>
      </c>
    </row>
    <row r="71" spans="1:7" s="50" customFormat="1" ht="15.75" customHeight="1">
      <c r="A71" s="44"/>
      <c r="B71" s="61" t="s">
        <v>290</v>
      </c>
      <c r="C71" s="45" t="s">
        <v>140</v>
      </c>
      <c r="D71" s="45" t="s">
        <v>245</v>
      </c>
      <c r="E71" s="45" t="s">
        <v>100</v>
      </c>
      <c r="F71" s="16">
        <v>461.7</v>
      </c>
      <c r="G71" s="16">
        <v>2135</v>
      </c>
    </row>
    <row r="72" spans="1:7" s="49" customFormat="1" ht="13.5" customHeight="1">
      <c r="A72" s="3"/>
      <c r="B72" s="66" t="s">
        <v>143</v>
      </c>
      <c r="C72" s="42" t="s">
        <v>144</v>
      </c>
      <c r="D72" s="42"/>
      <c r="E72" s="42"/>
      <c r="F72" s="43">
        <f>F74+F76</f>
        <v>2363.1</v>
      </c>
      <c r="G72" s="43">
        <f>G74+G76</f>
        <v>2692.9</v>
      </c>
    </row>
    <row r="73" spans="1:7" s="50" customFormat="1" ht="15.75" customHeight="1">
      <c r="A73" s="44"/>
      <c r="B73" s="60" t="s">
        <v>145</v>
      </c>
      <c r="C73" s="42" t="s">
        <v>146</v>
      </c>
      <c r="D73" s="42"/>
      <c r="E73" s="42"/>
      <c r="F73" s="43">
        <f>F74</f>
        <v>66.900000000000006</v>
      </c>
      <c r="G73" s="43">
        <f>G74</f>
        <v>111.6</v>
      </c>
    </row>
    <row r="74" spans="1:7" ht="41.25" customHeight="1">
      <c r="A74" s="3"/>
      <c r="B74" s="60" t="s">
        <v>147</v>
      </c>
      <c r="C74" s="42" t="s">
        <v>146</v>
      </c>
      <c r="D74" s="42" t="s">
        <v>148</v>
      </c>
      <c r="E74" s="42"/>
      <c r="F74" s="43">
        <f>F75</f>
        <v>66.900000000000006</v>
      </c>
      <c r="G74" s="43">
        <f>G75</f>
        <v>111.6</v>
      </c>
    </row>
    <row r="75" spans="1:7" ht="13.5" customHeight="1">
      <c r="A75" s="3"/>
      <c r="B75" s="61" t="s">
        <v>290</v>
      </c>
      <c r="C75" s="45" t="s">
        <v>146</v>
      </c>
      <c r="D75" s="45" t="s">
        <v>148</v>
      </c>
      <c r="E75" s="45" t="s">
        <v>100</v>
      </c>
      <c r="F75" s="46">
        <v>66.900000000000006</v>
      </c>
      <c r="G75" s="46">
        <v>111.6</v>
      </c>
    </row>
    <row r="76" spans="1:7" ht="15" customHeight="1">
      <c r="A76" s="3"/>
      <c r="B76" s="60" t="s">
        <v>149</v>
      </c>
      <c r="C76" s="42" t="s">
        <v>150</v>
      </c>
      <c r="D76" s="42"/>
      <c r="E76" s="42"/>
      <c r="F76" s="43">
        <f>F81+F87+F85+F79+F83+F77</f>
        <v>2296.1999999999998</v>
      </c>
      <c r="G76" s="43">
        <f>G81+G87+G85+G79+G83+G77</f>
        <v>2581.3000000000002</v>
      </c>
    </row>
    <row r="77" spans="1:7" ht="28.5" customHeight="1">
      <c r="A77" s="3"/>
      <c r="B77" s="60" t="s">
        <v>291</v>
      </c>
      <c r="C77" s="42" t="s">
        <v>150</v>
      </c>
      <c r="D77" s="42" t="s">
        <v>292</v>
      </c>
      <c r="E77" s="42"/>
      <c r="F77" s="43">
        <f>F78</f>
        <v>0</v>
      </c>
      <c r="G77" s="43">
        <f>G78</f>
        <v>200</v>
      </c>
    </row>
    <row r="78" spans="1:7" ht="15" customHeight="1">
      <c r="A78" s="3"/>
      <c r="B78" s="61" t="s">
        <v>290</v>
      </c>
      <c r="C78" s="45" t="s">
        <v>150</v>
      </c>
      <c r="D78" s="45" t="s">
        <v>292</v>
      </c>
      <c r="E78" s="45" t="s">
        <v>100</v>
      </c>
      <c r="F78" s="46">
        <v>0</v>
      </c>
      <c r="G78" s="46">
        <v>200</v>
      </c>
    </row>
    <row r="79" spans="1:7" ht="29.25" customHeight="1">
      <c r="A79" s="3"/>
      <c r="B79" s="60" t="s">
        <v>151</v>
      </c>
      <c r="C79" s="42" t="s">
        <v>150</v>
      </c>
      <c r="D79" s="42" t="s">
        <v>246</v>
      </c>
      <c r="E79" s="45"/>
      <c r="F79" s="43">
        <f>F80</f>
        <v>27.2</v>
      </c>
      <c r="G79" s="43">
        <f>G80</f>
        <v>29</v>
      </c>
    </row>
    <row r="80" spans="1:7" ht="16.5" customHeight="1">
      <c r="A80" s="3"/>
      <c r="B80" s="61" t="s">
        <v>290</v>
      </c>
      <c r="C80" s="42" t="s">
        <v>150</v>
      </c>
      <c r="D80" s="45" t="s">
        <v>246</v>
      </c>
      <c r="E80" s="45" t="s">
        <v>100</v>
      </c>
      <c r="F80" s="46">
        <v>27.2</v>
      </c>
      <c r="G80" s="46">
        <v>29</v>
      </c>
    </row>
    <row r="81" spans="1:7" ht="25.5" customHeight="1">
      <c r="A81" s="3"/>
      <c r="B81" s="60" t="s">
        <v>152</v>
      </c>
      <c r="C81" s="42" t="s">
        <v>150</v>
      </c>
      <c r="D81" s="42" t="s">
        <v>247</v>
      </c>
      <c r="E81" s="42"/>
      <c r="F81" s="43">
        <f>F82</f>
        <v>772.1</v>
      </c>
      <c r="G81" s="43">
        <f>G82</f>
        <v>855.4</v>
      </c>
    </row>
    <row r="82" spans="1:7" ht="15.75" customHeight="1">
      <c r="A82" s="3"/>
      <c r="B82" s="61" t="s">
        <v>290</v>
      </c>
      <c r="C82" s="45" t="s">
        <v>150</v>
      </c>
      <c r="D82" s="45" t="s">
        <v>247</v>
      </c>
      <c r="E82" s="45" t="s">
        <v>100</v>
      </c>
      <c r="F82" s="46">
        <v>772.1</v>
      </c>
      <c r="G82" s="46">
        <v>855.4</v>
      </c>
    </row>
    <row r="83" spans="1:7" ht="15.75" customHeight="1">
      <c r="A83" s="3"/>
      <c r="B83" s="60" t="s">
        <v>153</v>
      </c>
      <c r="C83" s="42" t="s">
        <v>150</v>
      </c>
      <c r="D83" s="42" t="s">
        <v>248</v>
      </c>
      <c r="E83" s="45"/>
      <c r="F83" s="43">
        <f>F84</f>
        <v>483.9</v>
      </c>
      <c r="G83" s="43">
        <f>G84</f>
        <v>483.9</v>
      </c>
    </row>
    <row r="84" spans="1:7" ht="15.75" customHeight="1">
      <c r="A84" s="3"/>
      <c r="B84" s="61" t="s">
        <v>290</v>
      </c>
      <c r="C84" s="45" t="s">
        <v>150</v>
      </c>
      <c r="D84" s="45" t="s">
        <v>248</v>
      </c>
      <c r="E84" s="45" t="s">
        <v>100</v>
      </c>
      <c r="F84" s="46">
        <v>483.9</v>
      </c>
      <c r="G84" s="46">
        <v>483.9</v>
      </c>
    </row>
    <row r="85" spans="1:7" ht="27" customHeight="1">
      <c r="A85" s="3"/>
      <c r="B85" s="60" t="s">
        <v>154</v>
      </c>
      <c r="C85" s="42" t="s">
        <v>150</v>
      </c>
      <c r="D85" s="42" t="s">
        <v>249</v>
      </c>
      <c r="E85" s="45"/>
      <c r="F85" s="48">
        <f>F86</f>
        <v>516</v>
      </c>
      <c r="G85" s="48">
        <f>G86</f>
        <v>516</v>
      </c>
    </row>
    <row r="86" spans="1:7">
      <c r="A86" s="3"/>
      <c r="B86" s="61" t="s">
        <v>290</v>
      </c>
      <c r="C86" s="42" t="s">
        <v>150</v>
      </c>
      <c r="D86" s="118">
        <v>4314000521</v>
      </c>
      <c r="E86" s="45" t="s">
        <v>100</v>
      </c>
      <c r="F86" s="16">
        <v>516</v>
      </c>
      <c r="G86" s="16">
        <v>516</v>
      </c>
    </row>
    <row r="87" spans="1:7" ht="42.75" customHeight="1">
      <c r="A87" s="3"/>
      <c r="B87" s="60" t="s">
        <v>155</v>
      </c>
      <c r="C87" s="42" t="s">
        <v>150</v>
      </c>
      <c r="D87" s="42" t="s">
        <v>250</v>
      </c>
      <c r="E87" s="51"/>
      <c r="F87" s="48">
        <f>F88</f>
        <v>497</v>
      </c>
      <c r="G87" s="48">
        <f>G88</f>
        <v>497</v>
      </c>
    </row>
    <row r="88" spans="1:7">
      <c r="A88" s="3"/>
      <c r="B88" s="61" t="s">
        <v>290</v>
      </c>
      <c r="C88" s="42" t="s">
        <v>150</v>
      </c>
      <c r="D88" s="45" t="s">
        <v>250</v>
      </c>
      <c r="E88" s="52">
        <v>200</v>
      </c>
      <c r="F88" s="16">
        <v>497</v>
      </c>
      <c r="G88" s="16">
        <v>497</v>
      </c>
    </row>
    <row r="89" spans="1:7" ht="15.75" customHeight="1">
      <c r="A89" s="3"/>
      <c r="B89" s="60" t="s">
        <v>156</v>
      </c>
      <c r="C89" s="42" t="s">
        <v>157</v>
      </c>
      <c r="D89" s="42"/>
      <c r="E89" s="42"/>
      <c r="F89" s="43">
        <f>F92</f>
        <v>5638.4</v>
      </c>
      <c r="G89" s="43">
        <f>G92</f>
        <v>8862.2000000000007</v>
      </c>
    </row>
    <row r="90" spans="1:7" s="50" customFormat="1" ht="13.5" customHeight="1">
      <c r="A90" s="44"/>
      <c r="B90" s="60" t="s">
        <v>158</v>
      </c>
      <c r="C90" s="42" t="s">
        <v>159</v>
      </c>
      <c r="D90" s="42"/>
      <c r="E90" s="42"/>
      <c r="F90" s="43">
        <f>F91</f>
        <v>5638.4</v>
      </c>
      <c r="G90" s="43">
        <f t="shared" ref="G90:G91" si="4">G91</f>
        <v>8862.2000000000007</v>
      </c>
    </row>
    <row r="91" spans="1:7" ht="27.75" customHeight="1">
      <c r="A91" s="3"/>
      <c r="B91" s="60" t="s">
        <v>160</v>
      </c>
      <c r="C91" s="42" t="s">
        <v>159</v>
      </c>
      <c r="D91" s="42" t="s">
        <v>161</v>
      </c>
      <c r="E91" s="45"/>
      <c r="F91" s="43">
        <f>F92</f>
        <v>5638.4</v>
      </c>
      <c r="G91" s="43">
        <f t="shared" si="4"/>
        <v>8862.2000000000007</v>
      </c>
    </row>
    <row r="92" spans="1:7" ht="13.5" customHeight="1">
      <c r="A92" s="3"/>
      <c r="B92" s="61" t="s">
        <v>290</v>
      </c>
      <c r="C92" s="45" t="s">
        <v>159</v>
      </c>
      <c r="D92" s="45" t="s">
        <v>161</v>
      </c>
      <c r="E92" s="45" t="s">
        <v>100</v>
      </c>
      <c r="F92" s="16">
        <v>5638.4</v>
      </c>
      <c r="G92" s="16">
        <v>8862.2000000000007</v>
      </c>
    </row>
    <row r="93" spans="1:7" ht="14.25" customHeight="1">
      <c r="A93" s="3"/>
      <c r="B93" s="60" t="s">
        <v>162</v>
      </c>
      <c r="C93" s="42" t="s">
        <v>163</v>
      </c>
      <c r="D93" s="45"/>
      <c r="E93" s="45"/>
      <c r="F93" s="43">
        <f>F94+F98</f>
        <v>17181.199999999997</v>
      </c>
      <c r="G93" s="43">
        <f>G94+G98</f>
        <v>18537.8</v>
      </c>
    </row>
    <row r="94" spans="1:7" s="50" customFormat="1" ht="15.75" customHeight="1">
      <c r="A94" s="44"/>
      <c r="B94" s="60" t="s">
        <v>164</v>
      </c>
      <c r="C94" s="42" t="s">
        <v>165</v>
      </c>
      <c r="D94" s="42"/>
      <c r="E94" s="42"/>
      <c r="F94" s="43">
        <f>F95</f>
        <v>1096.5</v>
      </c>
      <c r="G94" s="43">
        <f t="shared" ref="G94:G96" si="5">G95</f>
        <v>1315.8</v>
      </c>
    </row>
    <row r="95" spans="1:7" ht="31.5" customHeight="1">
      <c r="A95" s="3"/>
      <c r="B95" s="60" t="s">
        <v>239</v>
      </c>
      <c r="C95" s="42" t="s">
        <v>165</v>
      </c>
      <c r="D95" s="42" t="s">
        <v>166</v>
      </c>
      <c r="E95" s="45"/>
      <c r="F95" s="43">
        <f>F96</f>
        <v>1096.5</v>
      </c>
      <c r="G95" s="43">
        <f t="shared" si="5"/>
        <v>1315.8</v>
      </c>
    </row>
    <row r="96" spans="1:7">
      <c r="A96" s="3"/>
      <c r="B96" s="61" t="s">
        <v>167</v>
      </c>
      <c r="C96" s="45" t="s">
        <v>165</v>
      </c>
      <c r="D96" s="45" t="s">
        <v>166</v>
      </c>
      <c r="E96" s="45"/>
      <c r="F96" s="46">
        <f>F97</f>
        <v>1096.5</v>
      </c>
      <c r="G96" s="46">
        <f t="shared" si="5"/>
        <v>1315.8</v>
      </c>
    </row>
    <row r="97" spans="1:8" ht="14.25" customHeight="1">
      <c r="A97" s="3"/>
      <c r="B97" s="67" t="s">
        <v>168</v>
      </c>
      <c r="C97" s="45" t="s">
        <v>165</v>
      </c>
      <c r="D97" s="45" t="s">
        <v>166</v>
      </c>
      <c r="E97" s="45" t="s">
        <v>169</v>
      </c>
      <c r="F97" s="16">
        <v>1096.5</v>
      </c>
      <c r="G97" s="16">
        <v>1315.8</v>
      </c>
    </row>
    <row r="98" spans="1:8" ht="13.5" customHeight="1">
      <c r="A98" s="3"/>
      <c r="B98" s="70" t="s">
        <v>170</v>
      </c>
      <c r="C98" s="42" t="s">
        <v>171</v>
      </c>
      <c r="D98" s="42"/>
      <c r="E98" s="42"/>
      <c r="F98" s="43">
        <f>F99+F101</f>
        <v>16084.699999999999</v>
      </c>
      <c r="G98" s="43">
        <f>G99+G101</f>
        <v>17222</v>
      </c>
    </row>
    <row r="99" spans="1:8" s="50" customFormat="1" ht="27" customHeight="1">
      <c r="A99" s="44"/>
      <c r="B99" s="121" t="s">
        <v>172</v>
      </c>
      <c r="C99" s="42" t="s">
        <v>171</v>
      </c>
      <c r="D99" s="51" t="s">
        <v>173</v>
      </c>
      <c r="E99" s="51"/>
      <c r="F99" s="43">
        <f>F100</f>
        <v>9730.7999999999993</v>
      </c>
      <c r="G99" s="43">
        <f>G100</f>
        <v>10041.700000000001</v>
      </c>
    </row>
    <row r="100" spans="1:8" ht="13.5" customHeight="1">
      <c r="A100" s="3"/>
      <c r="B100" s="67" t="s">
        <v>174</v>
      </c>
      <c r="C100" s="45" t="s">
        <v>171</v>
      </c>
      <c r="D100" s="52" t="s">
        <v>173</v>
      </c>
      <c r="E100" s="52">
        <v>300</v>
      </c>
      <c r="F100" s="16">
        <v>9730.7999999999993</v>
      </c>
      <c r="G100" s="16">
        <v>10041.700000000001</v>
      </c>
      <c r="H100" s="1"/>
    </row>
    <row r="101" spans="1:8" s="50" customFormat="1" ht="27.75" customHeight="1">
      <c r="A101" s="44"/>
      <c r="B101" s="121" t="s">
        <v>175</v>
      </c>
      <c r="C101" s="42" t="s">
        <v>171</v>
      </c>
      <c r="D101" s="51" t="s">
        <v>176</v>
      </c>
      <c r="E101" s="51"/>
      <c r="F101" s="43">
        <f>F102</f>
        <v>6353.9</v>
      </c>
      <c r="G101" s="43">
        <f>G102</f>
        <v>7180.3</v>
      </c>
      <c r="H101" s="103"/>
    </row>
    <row r="102" spans="1:8" ht="14.25" customHeight="1">
      <c r="A102" s="3"/>
      <c r="B102" s="67" t="s">
        <v>174</v>
      </c>
      <c r="C102" s="45" t="s">
        <v>171</v>
      </c>
      <c r="D102" s="52" t="s">
        <v>176</v>
      </c>
      <c r="E102" s="52">
        <v>300</v>
      </c>
      <c r="F102" s="16">
        <v>6353.9</v>
      </c>
      <c r="G102" s="16">
        <v>7180.3</v>
      </c>
      <c r="H102" s="1"/>
    </row>
    <row r="103" spans="1:8" ht="12.75" customHeight="1">
      <c r="A103" s="3"/>
      <c r="B103" s="60" t="s">
        <v>177</v>
      </c>
      <c r="C103" s="42" t="s">
        <v>178</v>
      </c>
      <c r="D103" s="45"/>
      <c r="E103" s="42"/>
      <c r="F103" s="43">
        <f>F104</f>
        <v>2520</v>
      </c>
      <c r="G103" s="43">
        <f t="shared" ref="G103:G104" si="6">G104</f>
        <v>3235.5</v>
      </c>
    </row>
    <row r="104" spans="1:8" s="50" customFormat="1" ht="14.25" customHeight="1">
      <c r="A104" s="44"/>
      <c r="B104" s="60" t="s">
        <v>179</v>
      </c>
      <c r="C104" s="42" t="s">
        <v>180</v>
      </c>
      <c r="D104" s="42"/>
      <c r="E104" s="42"/>
      <c r="F104" s="43">
        <f>F105</f>
        <v>2520</v>
      </c>
      <c r="G104" s="43">
        <f t="shared" si="6"/>
        <v>3235.5</v>
      </c>
    </row>
    <row r="105" spans="1:8" ht="26.25" customHeight="1">
      <c r="A105" s="3"/>
      <c r="B105" s="60" t="s">
        <v>181</v>
      </c>
      <c r="C105" s="42" t="s">
        <v>180</v>
      </c>
      <c r="D105" s="42" t="s">
        <v>182</v>
      </c>
      <c r="E105" s="45"/>
      <c r="F105" s="43">
        <f>F107</f>
        <v>2520</v>
      </c>
      <c r="G105" s="43">
        <f>G107</f>
        <v>3235.5</v>
      </c>
    </row>
    <row r="106" spans="1:8" s="50" customFormat="1" ht="15" customHeight="1">
      <c r="A106" s="44"/>
      <c r="B106" s="60" t="s">
        <v>183</v>
      </c>
      <c r="C106" s="42" t="s">
        <v>180</v>
      </c>
      <c r="D106" s="42" t="s">
        <v>182</v>
      </c>
      <c r="E106" s="42"/>
      <c r="F106" s="43">
        <f>F107</f>
        <v>2520</v>
      </c>
      <c r="G106" s="43">
        <f>G107</f>
        <v>3235.5</v>
      </c>
    </row>
    <row r="107" spans="1:8" ht="15" customHeight="1">
      <c r="A107" s="3"/>
      <c r="B107" s="61" t="s">
        <v>290</v>
      </c>
      <c r="C107" s="45" t="s">
        <v>180</v>
      </c>
      <c r="D107" s="45" t="s">
        <v>182</v>
      </c>
      <c r="E107" s="45" t="s">
        <v>100</v>
      </c>
      <c r="F107" s="16">
        <v>2520</v>
      </c>
      <c r="G107" s="16">
        <v>3235.5</v>
      </c>
    </row>
    <row r="108" spans="1:8">
      <c r="A108" s="3"/>
      <c r="B108" s="71"/>
      <c r="C108" s="56"/>
      <c r="D108" s="57"/>
      <c r="E108" s="56"/>
      <c r="F108" s="56"/>
      <c r="G108" s="58"/>
    </row>
    <row r="109" spans="1:8" s="50" customFormat="1" ht="30" customHeight="1">
      <c r="A109" s="44"/>
      <c r="B109" s="72"/>
      <c r="C109" s="31"/>
      <c r="D109" s="31"/>
      <c r="E109" s="31"/>
      <c r="F109" s="31"/>
      <c r="G109" s="59"/>
    </row>
    <row r="110" spans="1:8" s="50" customFormat="1" ht="14.25" customHeight="1">
      <c r="A110" s="44"/>
      <c r="B110" s="72"/>
      <c r="C110" s="31"/>
      <c r="D110" s="31"/>
      <c r="E110" s="31"/>
      <c r="F110" s="31"/>
      <c r="G110" s="31"/>
    </row>
    <row r="111" spans="1:8">
      <c r="A111" s="3"/>
    </row>
    <row r="112" spans="1:8" s="50" customFormat="1" ht="17.25" customHeight="1">
      <c r="A112" s="44"/>
      <c r="B112" s="72"/>
      <c r="C112" s="31"/>
      <c r="D112" s="31"/>
      <c r="E112" s="31"/>
      <c r="F112" s="31"/>
      <c r="G112" s="31"/>
    </row>
    <row r="113" spans="1:1">
      <c r="A113" s="3"/>
    </row>
    <row r="114" spans="1:1" ht="14.25" customHeight="1">
      <c r="A114" s="3"/>
    </row>
    <row r="115" spans="1:1" ht="15" customHeight="1">
      <c r="A115" s="3"/>
    </row>
    <row r="116" spans="1:1" ht="26.25" customHeight="1">
      <c r="A116" s="3"/>
    </row>
    <row r="117" spans="1:1" ht="12.75" customHeight="1">
      <c r="A117" s="3"/>
    </row>
    <row r="118" spans="1:1" ht="13.5" customHeight="1">
      <c r="A118" s="3"/>
    </row>
    <row r="119" spans="1:1">
      <c r="A119" s="3"/>
    </row>
  </sheetData>
  <mergeCells count="4">
    <mergeCell ref="B4:G4"/>
    <mergeCell ref="B5:G5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topLeftCell="B1" workbookViewId="0">
      <selection activeCell="C33" sqref="C33"/>
    </sheetView>
  </sheetViews>
  <sheetFormatPr defaultColWidth="10.42578125" defaultRowHeight="12.75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5.42578125" style="2" customWidth="1"/>
    <col min="6" max="6" width="14.140625" style="1" customWidth="1"/>
    <col min="7" max="252" width="10.42578125" style="1"/>
    <col min="253" max="253" width="1.7109375" style="1" customWidth="1"/>
    <col min="254" max="254" width="6.7109375" style="1" customWidth="1"/>
    <col min="255" max="255" width="23.85546875" style="1" customWidth="1"/>
    <col min="256" max="256" width="100.140625" style="1" customWidth="1"/>
    <col min="257" max="257" width="12.7109375" style="1" customWidth="1"/>
    <col min="258" max="508" width="10.42578125" style="1"/>
    <col min="509" max="509" width="1.7109375" style="1" customWidth="1"/>
    <col min="510" max="510" width="6.7109375" style="1" customWidth="1"/>
    <col min="511" max="511" width="23.85546875" style="1" customWidth="1"/>
    <col min="512" max="512" width="100.140625" style="1" customWidth="1"/>
    <col min="513" max="513" width="12.7109375" style="1" customWidth="1"/>
    <col min="514" max="764" width="10.42578125" style="1"/>
    <col min="765" max="765" width="1.7109375" style="1" customWidth="1"/>
    <col min="766" max="766" width="6.7109375" style="1" customWidth="1"/>
    <col min="767" max="767" width="23.85546875" style="1" customWidth="1"/>
    <col min="768" max="768" width="100.140625" style="1" customWidth="1"/>
    <col min="769" max="769" width="12.7109375" style="1" customWidth="1"/>
    <col min="770" max="1020" width="10.42578125" style="1"/>
    <col min="1021" max="1021" width="1.7109375" style="1" customWidth="1"/>
    <col min="1022" max="1022" width="6.7109375" style="1" customWidth="1"/>
    <col min="1023" max="1023" width="23.85546875" style="1" customWidth="1"/>
    <col min="1024" max="1024" width="100.140625" style="1" customWidth="1"/>
    <col min="1025" max="1025" width="12.7109375" style="1" customWidth="1"/>
    <col min="1026" max="1276" width="10.42578125" style="1"/>
    <col min="1277" max="1277" width="1.7109375" style="1" customWidth="1"/>
    <col min="1278" max="1278" width="6.7109375" style="1" customWidth="1"/>
    <col min="1279" max="1279" width="23.85546875" style="1" customWidth="1"/>
    <col min="1280" max="1280" width="100.140625" style="1" customWidth="1"/>
    <col min="1281" max="1281" width="12.7109375" style="1" customWidth="1"/>
    <col min="1282" max="1532" width="10.42578125" style="1"/>
    <col min="1533" max="1533" width="1.7109375" style="1" customWidth="1"/>
    <col min="1534" max="1534" width="6.7109375" style="1" customWidth="1"/>
    <col min="1535" max="1535" width="23.85546875" style="1" customWidth="1"/>
    <col min="1536" max="1536" width="100.140625" style="1" customWidth="1"/>
    <col min="1537" max="1537" width="12.7109375" style="1" customWidth="1"/>
    <col min="1538" max="1788" width="10.42578125" style="1"/>
    <col min="1789" max="1789" width="1.7109375" style="1" customWidth="1"/>
    <col min="1790" max="1790" width="6.7109375" style="1" customWidth="1"/>
    <col min="1791" max="1791" width="23.85546875" style="1" customWidth="1"/>
    <col min="1792" max="1792" width="100.140625" style="1" customWidth="1"/>
    <col min="1793" max="1793" width="12.7109375" style="1" customWidth="1"/>
    <col min="1794" max="2044" width="10.42578125" style="1"/>
    <col min="2045" max="2045" width="1.7109375" style="1" customWidth="1"/>
    <col min="2046" max="2046" width="6.7109375" style="1" customWidth="1"/>
    <col min="2047" max="2047" width="23.85546875" style="1" customWidth="1"/>
    <col min="2048" max="2048" width="100.140625" style="1" customWidth="1"/>
    <col min="2049" max="2049" width="12.7109375" style="1" customWidth="1"/>
    <col min="2050" max="2300" width="10.42578125" style="1"/>
    <col min="2301" max="2301" width="1.7109375" style="1" customWidth="1"/>
    <col min="2302" max="2302" width="6.7109375" style="1" customWidth="1"/>
    <col min="2303" max="2303" width="23.85546875" style="1" customWidth="1"/>
    <col min="2304" max="2304" width="100.140625" style="1" customWidth="1"/>
    <col min="2305" max="2305" width="12.7109375" style="1" customWidth="1"/>
    <col min="2306" max="2556" width="10.42578125" style="1"/>
    <col min="2557" max="2557" width="1.7109375" style="1" customWidth="1"/>
    <col min="2558" max="2558" width="6.7109375" style="1" customWidth="1"/>
    <col min="2559" max="2559" width="23.85546875" style="1" customWidth="1"/>
    <col min="2560" max="2560" width="100.140625" style="1" customWidth="1"/>
    <col min="2561" max="2561" width="12.7109375" style="1" customWidth="1"/>
    <col min="2562" max="2812" width="10.42578125" style="1"/>
    <col min="2813" max="2813" width="1.7109375" style="1" customWidth="1"/>
    <col min="2814" max="2814" width="6.7109375" style="1" customWidth="1"/>
    <col min="2815" max="2815" width="23.85546875" style="1" customWidth="1"/>
    <col min="2816" max="2816" width="100.140625" style="1" customWidth="1"/>
    <col min="2817" max="2817" width="12.7109375" style="1" customWidth="1"/>
    <col min="2818" max="3068" width="10.42578125" style="1"/>
    <col min="3069" max="3069" width="1.7109375" style="1" customWidth="1"/>
    <col min="3070" max="3070" width="6.7109375" style="1" customWidth="1"/>
    <col min="3071" max="3071" width="23.85546875" style="1" customWidth="1"/>
    <col min="3072" max="3072" width="100.140625" style="1" customWidth="1"/>
    <col min="3073" max="3073" width="12.7109375" style="1" customWidth="1"/>
    <col min="3074" max="3324" width="10.42578125" style="1"/>
    <col min="3325" max="3325" width="1.7109375" style="1" customWidth="1"/>
    <col min="3326" max="3326" width="6.7109375" style="1" customWidth="1"/>
    <col min="3327" max="3327" width="23.85546875" style="1" customWidth="1"/>
    <col min="3328" max="3328" width="100.140625" style="1" customWidth="1"/>
    <col min="3329" max="3329" width="12.7109375" style="1" customWidth="1"/>
    <col min="3330" max="3580" width="10.42578125" style="1"/>
    <col min="3581" max="3581" width="1.7109375" style="1" customWidth="1"/>
    <col min="3582" max="3582" width="6.7109375" style="1" customWidth="1"/>
    <col min="3583" max="3583" width="23.85546875" style="1" customWidth="1"/>
    <col min="3584" max="3584" width="100.140625" style="1" customWidth="1"/>
    <col min="3585" max="3585" width="12.7109375" style="1" customWidth="1"/>
    <col min="3586" max="3836" width="10.42578125" style="1"/>
    <col min="3837" max="3837" width="1.7109375" style="1" customWidth="1"/>
    <col min="3838" max="3838" width="6.7109375" style="1" customWidth="1"/>
    <col min="3839" max="3839" width="23.85546875" style="1" customWidth="1"/>
    <col min="3840" max="3840" width="100.140625" style="1" customWidth="1"/>
    <col min="3841" max="3841" width="12.7109375" style="1" customWidth="1"/>
    <col min="3842" max="4092" width="10.42578125" style="1"/>
    <col min="4093" max="4093" width="1.7109375" style="1" customWidth="1"/>
    <col min="4094" max="4094" width="6.7109375" style="1" customWidth="1"/>
    <col min="4095" max="4095" width="23.85546875" style="1" customWidth="1"/>
    <col min="4096" max="4096" width="100.140625" style="1" customWidth="1"/>
    <col min="4097" max="4097" width="12.7109375" style="1" customWidth="1"/>
    <col min="4098" max="4348" width="10.42578125" style="1"/>
    <col min="4349" max="4349" width="1.7109375" style="1" customWidth="1"/>
    <col min="4350" max="4350" width="6.7109375" style="1" customWidth="1"/>
    <col min="4351" max="4351" width="23.85546875" style="1" customWidth="1"/>
    <col min="4352" max="4352" width="100.140625" style="1" customWidth="1"/>
    <col min="4353" max="4353" width="12.7109375" style="1" customWidth="1"/>
    <col min="4354" max="4604" width="10.42578125" style="1"/>
    <col min="4605" max="4605" width="1.7109375" style="1" customWidth="1"/>
    <col min="4606" max="4606" width="6.7109375" style="1" customWidth="1"/>
    <col min="4607" max="4607" width="23.85546875" style="1" customWidth="1"/>
    <col min="4608" max="4608" width="100.140625" style="1" customWidth="1"/>
    <col min="4609" max="4609" width="12.7109375" style="1" customWidth="1"/>
    <col min="4610" max="4860" width="10.42578125" style="1"/>
    <col min="4861" max="4861" width="1.7109375" style="1" customWidth="1"/>
    <col min="4862" max="4862" width="6.7109375" style="1" customWidth="1"/>
    <col min="4863" max="4863" width="23.85546875" style="1" customWidth="1"/>
    <col min="4864" max="4864" width="100.140625" style="1" customWidth="1"/>
    <col min="4865" max="4865" width="12.7109375" style="1" customWidth="1"/>
    <col min="4866" max="5116" width="10.42578125" style="1"/>
    <col min="5117" max="5117" width="1.7109375" style="1" customWidth="1"/>
    <col min="5118" max="5118" width="6.7109375" style="1" customWidth="1"/>
    <col min="5119" max="5119" width="23.85546875" style="1" customWidth="1"/>
    <col min="5120" max="5120" width="100.140625" style="1" customWidth="1"/>
    <col min="5121" max="5121" width="12.7109375" style="1" customWidth="1"/>
    <col min="5122" max="5372" width="10.42578125" style="1"/>
    <col min="5373" max="5373" width="1.7109375" style="1" customWidth="1"/>
    <col min="5374" max="5374" width="6.7109375" style="1" customWidth="1"/>
    <col min="5375" max="5375" width="23.85546875" style="1" customWidth="1"/>
    <col min="5376" max="5376" width="100.140625" style="1" customWidth="1"/>
    <col min="5377" max="5377" width="12.7109375" style="1" customWidth="1"/>
    <col min="5378" max="5628" width="10.42578125" style="1"/>
    <col min="5629" max="5629" width="1.7109375" style="1" customWidth="1"/>
    <col min="5630" max="5630" width="6.7109375" style="1" customWidth="1"/>
    <col min="5631" max="5631" width="23.85546875" style="1" customWidth="1"/>
    <col min="5632" max="5632" width="100.140625" style="1" customWidth="1"/>
    <col min="5633" max="5633" width="12.7109375" style="1" customWidth="1"/>
    <col min="5634" max="5884" width="10.42578125" style="1"/>
    <col min="5885" max="5885" width="1.7109375" style="1" customWidth="1"/>
    <col min="5886" max="5886" width="6.7109375" style="1" customWidth="1"/>
    <col min="5887" max="5887" width="23.85546875" style="1" customWidth="1"/>
    <col min="5888" max="5888" width="100.140625" style="1" customWidth="1"/>
    <col min="5889" max="5889" width="12.7109375" style="1" customWidth="1"/>
    <col min="5890" max="6140" width="10.42578125" style="1"/>
    <col min="6141" max="6141" width="1.7109375" style="1" customWidth="1"/>
    <col min="6142" max="6142" width="6.7109375" style="1" customWidth="1"/>
    <col min="6143" max="6143" width="23.85546875" style="1" customWidth="1"/>
    <col min="6144" max="6144" width="100.140625" style="1" customWidth="1"/>
    <col min="6145" max="6145" width="12.7109375" style="1" customWidth="1"/>
    <col min="6146" max="6396" width="10.42578125" style="1"/>
    <col min="6397" max="6397" width="1.7109375" style="1" customWidth="1"/>
    <col min="6398" max="6398" width="6.7109375" style="1" customWidth="1"/>
    <col min="6399" max="6399" width="23.85546875" style="1" customWidth="1"/>
    <col min="6400" max="6400" width="100.140625" style="1" customWidth="1"/>
    <col min="6401" max="6401" width="12.7109375" style="1" customWidth="1"/>
    <col min="6402" max="6652" width="10.42578125" style="1"/>
    <col min="6653" max="6653" width="1.7109375" style="1" customWidth="1"/>
    <col min="6654" max="6654" width="6.7109375" style="1" customWidth="1"/>
    <col min="6655" max="6655" width="23.85546875" style="1" customWidth="1"/>
    <col min="6656" max="6656" width="100.140625" style="1" customWidth="1"/>
    <col min="6657" max="6657" width="12.7109375" style="1" customWidth="1"/>
    <col min="6658" max="6908" width="10.42578125" style="1"/>
    <col min="6909" max="6909" width="1.7109375" style="1" customWidth="1"/>
    <col min="6910" max="6910" width="6.7109375" style="1" customWidth="1"/>
    <col min="6911" max="6911" width="23.85546875" style="1" customWidth="1"/>
    <col min="6912" max="6912" width="100.140625" style="1" customWidth="1"/>
    <col min="6913" max="6913" width="12.7109375" style="1" customWidth="1"/>
    <col min="6914" max="7164" width="10.42578125" style="1"/>
    <col min="7165" max="7165" width="1.7109375" style="1" customWidth="1"/>
    <col min="7166" max="7166" width="6.7109375" style="1" customWidth="1"/>
    <col min="7167" max="7167" width="23.85546875" style="1" customWidth="1"/>
    <col min="7168" max="7168" width="100.140625" style="1" customWidth="1"/>
    <col min="7169" max="7169" width="12.7109375" style="1" customWidth="1"/>
    <col min="7170" max="7420" width="10.42578125" style="1"/>
    <col min="7421" max="7421" width="1.7109375" style="1" customWidth="1"/>
    <col min="7422" max="7422" width="6.7109375" style="1" customWidth="1"/>
    <col min="7423" max="7423" width="23.85546875" style="1" customWidth="1"/>
    <col min="7424" max="7424" width="100.140625" style="1" customWidth="1"/>
    <col min="7425" max="7425" width="12.7109375" style="1" customWidth="1"/>
    <col min="7426" max="7676" width="10.42578125" style="1"/>
    <col min="7677" max="7677" width="1.7109375" style="1" customWidth="1"/>
    <col min="7678" max="7678" width="6.7109375" style="1" customWidth="1"/>
    <col min="7679" max="7679" width="23.85546875" style="1" customWidth="1"/>
    <col min="7680" max="7680" width="100.140625" style="1" customWidth="1"/>
    <col min="7681" max="7681" width="12.7109375" style="1" customWidth="1"/>
    <col min="7682" max="7932" width="10.42578125" style="1"/>
    <col min="7933" max="7933" width="1.7109375" style="1" customWidth="1"/>
    <col min="7934" max="7934" width="6.7109375" style="1" customWidth="1"/>
    <col min="7935" max="7935" width="23.85546875" style="1" customWidth="1"/>
    <col min="7936" max="7936" width="100.140625" style="1" customWidth="1"/>
    <col min="7937" max="7937" width="12.7109375" style="1" customWidth="1"/>
    <col min="7938" max="8188" width="10.42578125" style="1"/>
    <col min="8189" max="8189" width="1.7109375" style="1" customWidth="1"/>
    <col min="8190" max="8190" width="6.7109375" style="1" customWidth="1"/>
    <col min="8191" max="8191" width="23.85546875" style="1" customWidth="1"/>
    <col min="8192" max="8192" width="100.140625" style="1" customWidth="1"/>
    <col min="8193" max="8193" width="12.7109375" style="1" customWidth="1"/>
    <col min="8194" max="8444" width="10.42578125" style="1"/>
    <col min="8445" max="8445" width="1.7109375" style="1" customWidth="1"/>
    <col min="8446" max="8446" width="6.7109375" style="1" customWidth="1"/>
    <col min="8447" max="8447" width="23.85546875" style="1" customWidth="1"/>
    <col min="8448" max="8448" width="100.140625" style="1" customWidth="1"/>
    <col min="8449" max="8449" width="12.7109375" style="1" customWidth="1"/>
    <col min="8450" max="8700" width="10.42578125" style="1"/>
    <col min="8701" max="8701" width="1.7109375" style="1" customWidth="1"/>
    <col min="8702" max="8702" width="6.7109375" style="1" customWidth="1"/>
    <col min="8703" max="8703" width="23.85546875" style="1" customWidth="1"/>
    <col min="8704" max="8704" width="100.140625" style="1" customWidth="1"/>
    <col min="8705" max="8705" width="12.7109375" style="1" customWidth="1"/>
    <col min="8706" max="8956" width="10.42578125" style="1"/>
    <col min="8957" max="8957" width="1.7109375" style="1" customWidth="1"/>
    <col min="8958" max="8958" width="6.7109375" style="1" customWidth="1"/>
    <col min="8959" max="8959" width="23.85546875" style="1" customWidth="1"/>
    <col min="8960" max="8960" width="100.140625" style="1" customWidth="1"/>
    <col min="8961" max="8961" width="12.7109375" style="1" customWidth="1"/>
    <col min="8962" max="9212" width="10.42578125" style="1"/>
    <col min="9213" max="9213" width="1.7109375" style="1" customWidth="1"/>
    <col min="9214" max="9214" width="6.7109375" style="1" customWidth="1"/>
    <col min="9215" max="9215" width="23.85546875" style="1" customWidth="1"/>
    <col min="9216" max="9216" width="100.140625" style="1" customWidth="1"/>
    <col min="9217" max="9217" width="12.7109375" style="1" customWidth="1"/>
    <col min="9218" max="9468" width="10.42578125" style="1"/>
    <col min="9469" max="9469" width="1.7109375" style="1" customWidth="1"/>
    <col min="9470" max="9470" width="6.7109375" style="1" customWidth="1"/>
    <col min="9471" max="9471" width="23.85546875" style="1" customWidth="1"/>
    <col min="9472" max="9472" width="100.140625" style="1" customWidth="1"/>
    <col min="9473" max="9473" width="12.7109375" style="1" customWidth="1"/>
    <col min="9474" max="9724" width="10.42578125" style="1"/>
    <col min="9725" max="9725" width="1.7109375" style="1" customWidth="1"/>
    <col min="9726" max="9726" width="6.7109375" style="1" customWidth="1"/>
    <col min="9727" max="9727" width="23.85546875" style="1" customWidth="1"/>
    <col min="9728" max="9728" width="100.140625" style="1" customWidth="1"/>
    <col min="9729" max="9729" width="12.7109375" style="1" customWidth="1"/>
    <col min="9730" max="9980" width="10.42578125" style="1"/>
    <col min="9981" max="9981" width="1.7109375" style="1" customWidth="1"/>
    <col min="9982" max="9982" width="6.7109375" style="1" customWidth="1"/>
    <col min="9983" max="9983" width="23.85546875" style="1" customWidth="1"/>
    <col min="9984" max="9984" width="100.140625" style="1" customWidth="1"/>
    <col min="9985" max="9985" width="12.7109375" style="1" customWidth="1"/>
    <col min="9986" max="10236" width="10.42578125" style="1"/>
    <col min="10237" max="10237" width="1.7109375" style="1" customWidth="1"/>
    <col min="10238" max="10238" width="6.7109375" style="1" customWidth="1"/>
    <col min="10239" max="10239" width="23.85546875" style="1" customWidth="1"/>
    <col min="10240" max="10240" width="100.140625" style="1" customWidth="1"/>
    <col min="10241" max="10241" width="12.7109375" style="1" customWidth="1"/>
    <col min="10242" max="10492" width="10.42578125" style="1"/>
    <col min="10493" max="10493" width="1.7109375" style="1" customWidth="1"/>
    <col min="10494" max="10494" width="6.7109375" style="1" customWidth="1"/>
    <col min="10495" max="10495" width="23.85546875" style="1" customWidth="1"/>
    <col min="10496" max="10496" width="100.140625" style="1" customWidth="1"/>
    <col min="10497" max="10497" width="12.7109375" style="1" customWidth="1"/>
    <col min="10498" max="10748" width="10.42578125" style="1"/>
    <col min="10749" max="10749" width="1.7109375" style="1" customWidth="1"/>
    <col min="10750" max="10750" width="6.7109375" style="1" customWidth="1"/>
    <col min="10751" max="10751" width="23.85546875" style="1" customWidth="1"/>
    <col min="10752" max="10752" width="100.140625" style="1" customWidth="1"/>
    <col min="10753" max="10753" width="12.7109375" style="1" customWidth="1"/>
    <col min="10754" max="11004" width="10.42578125" style="1"/>
    <col min="11005" max="11005" width="1.7109375" style="1" customWidth="1"/>
    <col min="11006" max="11006" width="6.7109375" style="1" customWidth="1"/>
    <col min="11007" max="11007" width="23.85546875" style="1" customWidth="1"/>
    <col min="11008" max="11008" width="100.140625" style="1" customWidth="1"/>
    <col min="11009" max="11009" width="12.7109375" style="1" customWidth="1"/>
    <col min="11010" max="11260" width="10.42578125" style="1"/>
    <col min="11261" max="11261" width="1.7109375" style="1" customWidth="1"/>
    <col min="11262" max="11262" width="6.7109375" style="1" customWidth="1"/>
    <col min="11263" max="11263" width="23.85546875" style="1" customWidth="1"/>
    <col min="11264" max="11264" width="100.140625" style="1" customWidth="1"/>
    <col min="11265" max="11265" width="12.7109375" style="1" customWidth="1"/>
    <col min="11266" max="11516" width="10.42578125" style="1"/>
    <col min="11517" max="11517" width="1.7109375" style="1" customWidth="1"/>
    <col min="11518" max="11518" width="6.7109375" style="1" customWidth="1"/>
    <col min="11519" max="11519" width="23.85546875" style="1" customWidth="1"/>
    <col min="11520" max="11520" width="100.140625" style="1" customWidth="1"/>
    <col min="11521" max="11521" width="12.7109375" style="1" customWidth="1"/>
    <col min="11522" max="11772" width="10.42578125" style="1"/>
    <col min="11773" max="11773" width="1.7109375" style="1" customWidth="1"/>
    <col min="11774" max="11774" width="6.7109375" style="1" customWidth="1"/>
    <col min="11775" max="11775" width="23.85546875" style="1" customWidth="1"/>
    <col min="11776" max="11776" width="100.140625" style="1" customWidth="1"/>
    <col min="11777" max="11777" width="12.7109375" style="1" customWidth="1"/>
    <col min="11778" max="12028" width="10.42578125" style="1"/>
    <col min="12029" max="12029" width="1.7109375" style="1" customWidth="1"/>
    <col min="12030" max="12030" width="6.7109375" style="1" customWidth="1"/>
    <col min="12031" max="12031" width="23.85546875" style="1" customWidth="1"/>
    <col min="12032" max="12032" width="100.140625" style="1" customWidth="1"/>
    <col min="12033" max="12033" width="12.7109375" style="1" customWidth="1"/>
    <col min="12034" max="12284" width="10.42578125" style="1"/>
    <col min="12285" max="12285" width="1.7109375" style="1" customWidth="1"/>
    <col min="12286" max="12286" width="6.7109375" style="1" customWidth="1"/>
    <col min="12287" max="12287" width="23.85546875" style="1" customWidth="1"/>
    <col min="12288" max="12288" width="100.140625" style="1" customWidth="1"/>
    <col min="12289" max="12289" width="12.7109375" style="1" customWidth="1"/>
    <col min="12290" max="12540" width="10.42578125" style="1"/>
    <col min="12541" max="12541" width="1.7109375" style="1" customWidth="1"/>
    <col min="12542" max="12542" width="6.7109375" style="1" customWidth="1"/>
    <col min="12543" max="12543" width="23.85546875" style="1" customWidth="1"/>
    <col min="12544" max="12544" width="100.140625" style="1" customWidth="1"/>
    <col min="12545" max="12545" width="12.7109375" style="1" customWidth="1"/>
    <col min="12546" max="12796" width="10.42578125" style="1"/>
    <col min="12797" max="12797" width="1.7109375" style="1" customWidth="1"/>
    <col min="12798" max="12798" width="6.7109375" style="1" customWidth="1"/>
    <col min="12799" max="12799" width="23.85546875" style="1" customWidth="1"/>
    <col min="12800" max="12800" width="100.140625" style="1" customWidth="1"/>
    <col min="12801" max="12801" width="12.7109375" style="1" customWidth="1"/>
    <col min="12802" max="13052" width="10.42578125" style="1"/>
    <col min="13053" max="13053" width="1.7109375" style="1" customWidth="1"/>
    <col min="13054" max="13054" width="6.7109375" style="1" customWidth="1"/>
    <col min="13055" max="13055" width="23.85546875" style="1" customWidth="1"/>
    <col min="13056" max="13056" width="100.140625" style="1" customWidth="1"/>
    <col min="13057" max="13057" width="12.7109375" style="1" customWidth="1"/>
    <col min="13058" max="13308" width="10.42578125" style="1"/>
    <col min="13309" max="13309" width="1.7109375" style="1" customWidth="1"/>
    <col min="13310" max="13310" width="6.7109375" style="1" customWidth="1"/>
    <col min="13311" max="13311" width="23.85546875" style="1" customWidth="1"/>
    <col min="13312" max="13312" width="100.140625" style="1" customWidth="1"/>
    <col min="13313" max="13313" width="12.7109375" style="1" customWidth="1"/>
    <col min="13314" max="13564" width="10.42578125" style="1"/>
    <col min="13565" max="13565" width="1.7109375" style="1" customWidth="1"/>
    <col min="13566" max="13566" width="6.7109375" style="1" customWidth="1"/>
    <col min="13567" max="13567" width="23.85546875" style="1" customWidth="1"/>
    <col min="13568" max="13568" width="100.140625" style="1" customWidth="1"/>
    <col min="13569" max="13569" width="12.7109375" style="1" customWidth="1"/>
    <col min="13570" max="13820" width="10.42578125" style="1"/>
    <col min="13821" max="13821" width="1.7109375" style="1" customWidth="1"/>
    <col min="13822" max="13822" width="6.7109375" style="1" customWidth="1"/>
    <col min="13823" max="13823" width="23.85546875" style="1" customWidth="1"/>
    <col min="13824" max="13824" width="100.140625" style="1" customWidth="1"/>
    <col min="13825" max="13825" width="12.7109375" style="1" customWidth="1"/>
    <col min="13826" max="14076" width="10.42578125" style="1"/>
    <col min="14077" max="14077" width="1.7109375" style="1" customWidth="1"/>
    <col min="14078" max="14078" width="6.7109375" style="1" customWidth="1"/>
    <col min="14079" max="14079" width="23.85546875" style="1" customWidth="1"/>
    <col min="14080" max="14080" width="100.140625" style="1" customWidth="1"/>
    <col min="14081" max="14081" width="12.7109375" style="1" customWidth="1"/>
    <col min="14082" max="14332" width="10.42578125" style="1"/>
    <col min="14333" max="14333" width="1.7109375" style="1" customWidth="1"/>
    <col min="14334" max="14334" width="6.7109375" style="1" customWidth="1"/>
    <col min="14335" max="14335" width="23.85546875" style="1" customWidth="1"/>
    <col min="14336" max="14336" width="100.140625" style="1" customWidth="1"/>
    <col min="14337" max="14337" width="12.7109375" style="1" customWidth="1"/>
    <col min="14338" max="14588" width="10.42578125" style="1"/>
    <col min="14589" max="14589" width="1.7109375" style="1" customWidth="1"/>
    <col min="14590" max="14590" width="6.7109375" style="1" customWidth="1"/>
    <col min="14591" max="14591" width="23.85546875" style="1" customWidth="1"/>
    <col min="14592" max="14592" width="100.140625" style="1" customWidth="1"/>
    <col min="14593" max="14593" width="12.7109375" style="1" customWidth="1"/>
    <col min="14594" max="14844" width="10.42578125" style="1"/>
    <col min="14845" max="14845" width="1.7109375" style="1" customWidth="1"/>
    <col min="14846" max="14846" width="6.7109375" style="1" customWidth="1"/>
    <col min="14847" max="14847" width="23.85546875" style="1" customWidth="1"/>
    <col min="14848" max="14848" width="100.140625" style="1" customWidth="1"/>
    <col min="14849" max="14849" width="12.7109375" style="1" customWidth="1"/>
    <col min="14850" max="15100" width="10.42578125" style="1"/>
    <col min="15101" max="15101" width="1.7109375" style="1" customWidth="1"/>
    <col min="15102" max="15102" width="6.7109375" style="1" customWidth="1"/>
    <col min="15103" max="15103" width="23.85546875" style="1" customWidth="1"/>
    <col min="15104" max="15104" width="100.140625" style="1" customWidth="1"/>
    <col min="15105" max="15105" width="12.7109375" style="1" customWidth="1"/>
    <col min="15106" max="15356" width="10.42578125" style="1"/>
    <col min="15357" max="15357" width="1.7109375" style="1" customWidth="1"/>
    <col min="15358" max="15358" width="6.7109375" style="1" customWidth="1"/>
    <col min="15359" max="15359" width="23.85546875" style="1" customWidth="1"/>
    <col min="15360" max="15360" width="100.140625" style="1" customWidth="1"/>
    <col min="15361" max="15361" width="12.7109375" style="1" customWidth="1"/>
    <col min="15362" max="15612" width="10.42578125" style="1"/>
    <col min="15613" max="15613" width="1.7109375" style="1" customWidth="1"/>
    <col min="15614" max="15614" width="6.7109375" style="1" customWidth="1"/>
    <col min="15615" max="15615" width="23.85546875" style="1" customWidth="1"/>
    <col min="15616" max="15616" width="100.140625" style="1" customWidth="1"/>
    <col min="15617" max="15617" width="12.7109375" style="1" customWidth="1"/>
    <col min="15618" max="15868" width="10.42578125" style="1"/>
    <col min="15869" max="15869" width="1.7109375" style="1" customWidth="1"/>
    <col min="15870" max="15870" width="6.7109375" style="1" customWidth="1"/>
    <col min="15871" max="15871" width="23.85546875" style="1" customWidth="1"/>
    <col min="15872" max="15872" width="100.140625" style="1" customWidth="1"/>
    <col min="15873" max="15873" width="12.7109375" style="1" customWidth="1"/>
    <col min="15874" max="16124" width="10.42578125" style="1"/>
    <col min="16125" max="16125" width="1.7109375" style="1" customWidth="1"/>
    <col min="16126" max="16126" width="6.7109375" style="1" customWidth="1"/>
    <col min="16127" max="16127" width="23.85546875" style="1" customWidth="1"/>
    <col min="16128" max="16128" width="100.140625" style="1" customWidth="1"/>
    <col min="16129" max="16129" width="12.7109375" style="1" customWidth="1"/>
    <col min="16130" max="16384" width="10.42578125" style="1"/>
  </cols>
  <sheetData>
    <row r="1" spans="2:6" ht="15" customHeight="1">
      <c r="C1" s="141" t="s">
        <v>79</v>
      </c>
      <c r="D1" s="141"/>
      <c r="E1" s="141"/>
      <c r="F1" s="141"/>
    </row>
    <row r="2" spans="2:6" ht="15" customHeight="1">
      <c r="C2" s="144" t="s">
        <v>310</v>
      </c>
      <c r="D2" s="144"/>
      <c r="E2" s="144"/>
      <c r="F2" s="144"/>
    </row>
    <row r="3" spans="2:6">
      <c r="D3" s="129"/>
      <c r="E3" s="133"/>
    </row>
    <row r="4" spans="2:6" ht="83.25" customHeight="1">
      <c r="B4" s="109"/>
      <c r="C4" s="139" t="s">
        <v>303</v>
      </c>
      <c r="D4" s="139"/>
      <c r="E4" s="139"/>
      <c r="F4" s="139"/>
    </row>
    <row r="5" spans="2:6" ht="20.25" customHeight="1">
      <c r="B5" s="74"/>
      <c r="C5" s="147" t="s">
        <v>1</v>
      </c>
      <c r="D5" s="147"/>
      <c r="E5" s="147"/>
      <c r="F5" s="147"/>
    </row>
    <row r="6" spans="2:6" ht="49.5" customHeight="1">
      <c r="B6" s="107"/>
      <c r="C6" s="134" t="s">
        <v>198</v>
      </c>
      <c r="D6" s="134" t="s">
        <v>199</v>
      </c>
      <c r="E6" s="134" t="s">
        <v>307</v>
      </c>
      <c r="F6" s="134" t="s">
        <v>306</v>
      </c>
    </row>
    <row r="7" spans="2:6" ht="15" customHeight="1">
      <c r="B7" s="107"/>
      <c r="C7" s="95" t="s">
        <v>200</v>
      </c>
      <c r="D7" s="60" t="s">
        <v>201</v>
      </c>
      <c r="E7" s="53">
        <f>E8</f>
        <v>-70606.899999999994</v>
      </c>
      <c r="F7" s="53">
        <f>F8</f>
        <v>0</v>
      </c>
    </row>
    <row r="8" spans="2:6" ht="18.75" customHeight="1">
      <c r="B8" s="108"/>
      <c r="C8" s="110" t="s">
        <v>202</v>
      </c>
      <c r="D8" s="111" t="s">
        <v>203</v>
      </c>
      <c r="E8" s="53">
        <f>E9+E13</f>
        <v>-70606.899999999994</v>
      </c>
      <c r="F8" s="53">
        <f>F9+F13</f>
        <v>0</v>
      </c>
    </row>
    <row r="9" spans="2:6" ht="20.25" customHeight="1">
      <c r="B9" s="108"/>
      <c r="C9" s="112" t="s">
        <v>204</v>
      </c>
      <c r="D9" s="15" t="s">
        <v>205</v>
      </c>
      <c r="E9" s="18">
        <f>E10</f>
        <v>-177623.9</v>
      </c>
      <c r="F9" s="18">
        <f>F10</f>
        <v>-157593.29999999999</v>
      </c>
    </row>
    <row r="10" spans="2:6" ht="18.75" customHeight="1">
      <c r="B10" s="108"/>
      <c r="C10" s="112" t="s">
        <v>204</v>
      </c>
      <c r="D10" s="15" t="s">
        <v>206</v>
      </c>
      <c r="E10" s="18">
        <f t="shared" ref="E10:F11" si="0">E11</f>
        <v>-177623.9</v>
      </c>
      <c r="F10" s="18">
        <f t="shared" si="0"/>
        <v>-157593.29999999999</v>
      </c>
    </row>
    <row r="11" spans="2:6" ht="18" customHeight="1">
      <c r="B11" s="108"/>
      <c r="C11" s="112" t="s">
        <v>207</v>
      </c>
      <c r="D11" s="15" t="s">
        <v>208</v>
      </c>
      <c r="E11" s="18">
        <f t="shared" si="0"/>
        <v>-177623.9</v>
      </c>
      <c r="F11" s="18">
        <f t="shared" si="0"/>
        <v>-157593.29999999999</v>
      </c>
    </row>
    <row r="12" spans="2:6" ht="25.5">
      <c r="B12" s="108"/>
      <c r="C12" s="113" t="s">
        <v>209</v>
      </c>
      <c r="D12" s="15" t="s">
        <v>76</v>
      </c>
      <c r="E12" s="18">
        <v>-177623.9</v>
      </c>
      <c r="F12" s="18">
        <v>-157593.29999999999</v>
      </c>
    </row>
    <row r="13" spans="2:6" ht="20.25" customHeight="1">
      <c r="B13" s="108"/>
      <c r="C13" s="112" t="s">
        <v>210</v>
      </c>
      <c r="D13" s="15" t="s">
        <v>211</v>
      </c>
      <c r="E13" s="18">
        <f>E14</f>
        <v>107017</v>
      </c>
      <c r="F13" s="18">
        <f>F14</f>
        <v>157593.29999999999</v>
      </c>
    </row>
    <row r="14" spans="2:6" ht="18.75" customHeight="1">
      <c r="B14" s="108"/>
      <c r="C14" s="112" t="s">
        <v>210</v>
      </c>
      <c r="D14" s="15" t="s">
        <v>212</v>
      </c>
      <c r="E14" s="18">
        <f t="shared" ref="E14:F15" si="1">E15</f>
        <v>107017</v>
      </c>
      <c r="F14" s="18">
        <f t="shared" si="1"/>
        <v>157593.29999999999</v>
      </c>
    </row>
    <row r="15" spans="2:6" ht="21.75" customHeight="1">
      <c r="B15" s="108"/>
      <c r="C15" s="112" t="s">
        <v>213</v>
      </c>
      <c r="D15" s="15" t="s">
        <v>214</v>
      </c>
      <c r="E15" s="18">
        <f t="shared" si="1"/>
        <v>107017</v>
      </c>
      <c r="F15" s="18">
        <f t="shared" si="1"/>
        <v>157593.29999999999</v>
      </c>
    </row>
    <row r="16" spans="2:6" ht="25.5">
      <c r="B16" s="108"/>
      <c r="C16" s="113" t="s">
        <v>215</v>
      </c>
      <c r="D16" s="15" t="s">
        <v>77</v>
      </c>
      <c r="E16" s="18">
        <v>107017</v>
      </c>
      <c r="F16" s="18">
        <v>157593.29999999999</v>
      </c>
    </row>
  </sheetData>
  <mergeCells count="4">
    <mergeCell ref="C5:F5"/>
    <mergeCell ref="C4:F4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Доходы2020</vt:lpstr>
      <vt:lpstr>Ведом.струк.2020</vt:lpstr>
      <vt:lpstr>Распред.ассигн.2020</vt:lpstr>
      <vt:lpstr>Источ.дифицита2020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2020-11-09T11:24:57Z</dcterms:modified>
</cp:coreProperties>
</file>