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9DC9904-674C-43D8-8EE2-922A227BC4A3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МП 2022" sheetId="7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7" i="71" l="1"/>
  <c r="J239" i="71"/>
  <c r="J231" i="71"/>
  <c r="J222" i="71"/>
  <c r="J203" i="71"/>
  <c r="J194" i="71"/>
  <c r="J186" i="71"/>
  <c r="J177" i="71"/>
  <c r="J168" i="71"/>
  <c r="J159" i="71"/>
  <c r="J143" i="71"/>
  <c r="J144" i="71" s="1"/>
  <c r="J131" i="71"/>
  <c r="J129" i="71"/>
  <c r="J123" i="71"/>
  <c r="J115" i="71"/>
  <c r="J99" i="71"/>
  <c r="J100" i="71" s="1"/>
  <c r="J83" i="71"/>
  <c r="J84" i="71" s="1"/>
  <c r="J70" i="71"/>
  <c r="J71" i="71" s="1"/>
  <c r="J55" i="71"/>
  <c r="J47" i="71"/>
  <c r="J39" i="71"/>
  <c r="J40" i="71" s="1"/>
  <c r="J29" i="71"/>
  <c r="J22" i="71"/>
  <c r="J12" i="71"/>
  <c r="J136" i="71" l="1"/>
</calcChain>
</file>

<file path=xl/sharedStrings.xml><?xml version="1.0" encoding="utf-8"?>
<sst xmlns="http://schemas.openxmlformats.org/spreadsheetml/2006/main" count="447" uniqueCount="156">
  <si>
    <t>Местная администрация внутригородского муниципального образования Санкт-Петербурга поселок Парголово</t>
  </si>
  <si>
    <t>(наименование вопроса местного значения)</t>
  </si>
  <si>
    <t>№ п/п</t>
  </si>
  <si>
    <t>Наименование и адрес исполнения мероприятия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</si>
  <si>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</si>
  <si>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</si>
  <si>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</si>
  <si>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</si>
  <si>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</si>
  <si>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</si>
  <si>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(наименование внутригородского муниципального образования Санкт-Петербурга)</t>
  </si>
  <si>
    <t>Срок исполнения мероприятия</t>
  </si>
  <si>
    <t>ед. изм</t>
  </si>
  <si>
    <t>Технический надзор</t>
  </si>
  <si>
    <t>м3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</si>
  <si>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</si>
  <si>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Содержание территорий зеленых насаждений общего пользования местного значения  </t>
  </si>
  <si>
    <t>час</t>
  </si>
  <si>
    <t>шт</t>
  </si>
  <si>
    <t>Замена песка в песочницах на детских площадках в соответствии с адресной программой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</si>
  <si>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</si>
  <si>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Ремонт автомобильных дорог без закрытия движения автотранспорта (ямочный ремонт)</t>
  </si>
  <si>
    <t>Проведение компенсационного озеленения на территориях зеленых насаждений общего пользования</t>
  </si>
  <si>
    <t>Услуга по предоставлению доступа,  сопровождению и оказанию технической  поддержки информационно аналитической системы по паспортизации территории ЗНОП МЗ МО Парголово</t>
  </si>
  <si>
    <t xml:space="preserve">мес </t>
  </si>
  <si>
    <t xml:space="preserve">Посадка летников и многолетников: улица Первого Мая, участок 11, (внутриквартальный сквер севернее д.87, лит. А) 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</si>
  <si>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</si>
  <si>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Аренда складского помещения для хранения элементов оформления к культурно-массовым мероприятиям</t>
  </si>
  <si>
    <t>мес</t>
  </si>
  <si>
    <t>Монтаж, демонтаж элементов оформления, посвященных к празднованию Дня победы</t>
  </si>
  <si>
    <t>Оплата за использование электроэнергии для световых консолей</t>
  </si>
  <si>
    <t>кВт</t>
  </si>
  <si>
    <t>Монтаж демонтаж новогодних консолей и елей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</si>
  <si>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</si>
  <si>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</si>
  <si>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Подарочные наборы для призывников</t>
  </si>
  <si>
    <t>Обслуживание сайта</t>
  </si>
  <si>
    <t>Информационное сопровождение деятельности МО Парголово</t>
  </si>
  <si>
    <t>экз</t>
  </si>
  <si>
    <t>Транспортное обслуживание торжественных и концертных мероприятий для ветеранов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</si>
  <si>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</si>
  <si>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Срок исполнения мероприятия  (год)</t>
  </si>
  <si>
    <t>Оказание услуг по проведению подготовки и обучения неработающего населения способом защиты и действиям в ЧС</t>
  </si>
  <si>
    <t xml:space="preserve">Дооборудование детских и спортивных площадок  </t>
  </si>
  <si>
    <t>Дооборудование УКП по адресу СПб, ул. Федора Абрамова д.6 ( ГБОУ СОШ № 482)</t>
  </si>
  <si>
    <t xml:space="preserve"> Призовой фонд для проведения спортивных мероприятий  для жителей МО Парголово</t>
  </si>
  <si>
    <t>Организация и проведение экологической игры «Чистые Игры»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</si>
  <si>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</si>
  <si>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праздничного мероприятия, посвященного Дню пожилого человека 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</si>
  <si>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первоклассников, дипломов) 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</si>
  <si>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</si>
  <si>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Оказание юредической помощи по ликвидации МУП МО Парголово "Парголовские бани"</t>
  </si>
  <si>
    <t xml:space="preserve">Содержание земляного полотна и системы водоотвода автомобильных дорог </t>
  </si>
  <si>
    <t>Изготовление пособий для неработающего населения в области гражданской обороны и защиты от чрезвычайных ситуаций (евробуклеты и памятки)</t>
  </si>
  <si>
    <t>Изготовление магнитов "Экстренные службы"</t>
  </si>
  <si>
    <t>Приобретение конвертов для оповещения лиц призывного возраста</t>
  </si>
  <si>
    <t>Изготовление раскрасок «Правила дорожные совсем-совсем не сложные»</t>
  </si>
  <si>
    <t>Изготовление евробуклетов «Осторожно, дорога!» и «Мотоцикл, скутер, велосипед на дорогах»</t>
  </si>
  <si>
    <t>Приобретение светоотражающих жилетов</t>
  </si>
  <si>
    <t>Изготовление брошюр «Межнациональные отношения» (справочное пособие для трудовых мигрантов)</t>
  </si>
  <si>
    <t>Изготовление евробуклетов «Памятка для мигранта», «Меры безопасности на улице»</t>
  </si>
  <si>
    <t>Изготовление брошюр-памяток «Профилактика правонарушений на территории муниципального образования»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</si>
  <si>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</si>
  <si>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</si>
  <si>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Изготовление евробуклетов «Осторожно: НАРКОМАНИЯ!», «Жизнь без наркотиков!»</t>
  </si>
  <si>
    <t>Изготовление календарей карманных по профилактике наркомании, табакокурения, алкоголизма для  населения МО</t>
  </si>
  <si>
    <t>Изготовление евробуклетов «Как защитить себя при покупках в интернете»</t>
  </si>
  <si>
    <t>Изготовление брошюр «Справочник по вопросам создания товариществ собственников жилья и советов многоквартирных домов»</t>
  </si>
  <si>
    <t>Изготовление календарей карманных по защите прав потребителей</t>
  </si>
  <si>
    <t xml:space="preserve">Выполнение работ по благоустройству территории общего пользования ( покос травы, уход за зелеными насаждениями , посадка летников) по адресам : Парголово, ул. Ломоносова д.17, ул. Ломоносова д. 58А. Ул. Первого Мая д.16, </t>
  </si>
  <si>
    <t>м2/шт</t>
  </si>
  <si>
    <t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</si>
  <si>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</si>
  <si>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>Выполнение работ по содержанию и ремонту парковых фонарей (сквер б/н восточнее д. 39, корп. 7, по ул. Некрасова)</t>
  </si>
  <si>
    <t xml:space="preserve">Обследование зеленых насаждений </t>
  </si>
  <si>
    <t>чел/час</t>
  </si>
  <si>
    <t xml:space="preserve"> Восстановление газона  на территории зеленых насаждений общего пользования местного значения по адресу: Парголово, Осиновая Роща, сквер б/н, восточнее д. 15 по Приозерскому шоссе</t>
  </si>
  <si>
    <t xml:space="preserve">Участие в организации и проведении  мероприятия, посвященного Дню инвалида человека </t>
  </si>
  <si>
    <t xml:space="preserve">Участие в организации и проведении праздничного мероприятия, посвященного Дню полного освобождения Ленинграда от блокады для ветеранов (открытки конверты)       </t>
  </si>
  <si>
    <t xml:space="preserve">Участие в организации и проведении праздничного мероприятия, посвященного Дню Победы (билеты на концерт)       </t>
  </si>
  <si>
    <t xml:space="preserve">Участие в организации и проведении праздничного мероприятия, посвященного Дню Победы (участие в мероприятии Администрации Выборгского района возложение венков, цветов на братско-воинсих захоронениях на территории МО Парголово)       </t>
  </si>
  <si>
    <t>Проведение награждения победителей и участников творческого конкурса десткого рисунка "День семьи, любви и верности" (изготовление и печать дипломов и приобретение сувенирной продукции)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</si>
  <si>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</si>
  <si>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>Первенство МО Парголово по бегу</t>
  </si>
  <si>
    <t>Физкультурно-массовое мероприятие для детей и родителей (к Дню защиты детей)</t>
  </si>
  <si>
    <t>Выполнение работ по ремонту контейнерных площадок на территории частного жилого фонда</t>
  </si>
  <si>
    <t>3558,3/300</t>
  </si>
  <si>
    <t>шт.</t>
  </si>
  <si>
    <t>Поздравление жителей МО Парголово с юбилейными датами ( 85 лет  и старше, юбилеи совместной жизни 50 лет),</t>
  </si>
  <si>
    <t>Ремонт покрытия на внутридворовой территории и  проездов (ямочный ремонт)</t>
  </si>
  <si>
    <t>Ремонт проезда покрытия  по адресу: п. Парголово, ул. Норильская пересечение с ул. Каболовской</t>
  </si>
  <si>
    <t>Ремонт  покрытия проезда по адресу: п. Парголово, ул. Цветочная до Выборгского шоссе</t>
  </si>
  <si>
    <t>Ремонт покрытия  проезда по адресу: п. Парголово, между ул. Парковой и ул. Заводской</t>
  </si>
  <si>
    <t>Содержание ( уборка) проезжей части автомобильных дорог</t>
  </si>
  <si>
    <t>Выполнение  работ по размещению  детской площадки  по адресу: ул. Первого Мая, участок 1 (юго-западнее дома 81)</t>
  </si>
  <si>
    <t xml:space="preserve">Текущий ремонт детского и спортивного игрового оборудования на детских и спортивных площадках </t>
  </si>
  <si>
    <t>Выполнение проектных работ по размещению  детских и спортивных площадок  на внутриквартальной территории МО Парголово (Осиновая Роща)</t>
  </si>
  <si>
    <t>Содержание  детских и спортивных площадок</t>
  </si>
  <si>
    <t>Изготовление памяток  «Я иду служить Родине»</t>
  </si>
  <si>
    <t>3.</t>
  </si>
  <si>
    <t>Внеурочное интерактивное мероприятие по профилактике наркомании , табакокурения, алколизации среди подростков 13-18 лет " проект " Наше будущее" программа " Мыслить"</t>
  </si>
  <si>
    <t>Ремонт покрытия  проезда по адресу: п. Парголово, ул.  ул. Валерия  Гаврилина между д.5 и 3/1</t>
  </si>
  <si>
    <t>Ремонт покрытия  проезда по адресу: п. Парголово,  ул.  ул. Валерия  Гаврилина между  у д.3/2</t>
  </si>
  <si>
    <t>Ремонт покрытия  проезда по адресу: п. Парголово, ул.  ул.  Михаила Дудина  у д. 25/2</t>
  </si>
  <si>
    <t xml:space="preserve">Ремонт покрытия  проезда по адресу: п. Парголово, ул.  ул.  Михаила Дудина   от д. 23/1 до д.4 по ул. Федора Абрамова </t>
  </si>
  <si>
    <t>Ремонт покрытия проезда по адресу: п. Парголово,  ул.Шишкина между д. д. 199-201</t>
  </si>
  <si>
    <t>Оказание юредической помощи по ликвидации МУП МО Парголово "Паркола"</t>
  </si>
  <si>
    <t>Дворовый экопросветительский соседский праздник "Узнай все о переработке отходов и раздельном сборе". Включает в себя: работу на празднике экспертов - экопросветителей, стенд с музеем вторсырья,  рассказ о переработке и бережном отношении к ресурсам и окружающей среде, экопросветительские игры для детей и взрослых, информирование о ближайших точках сбора вторсырья, обмен вещами и книгами, пр.</t>
  </si>
  <si>
    <t xml:space="preserve">Изготовление дизайн-макета, печать экопросветительских плакатов и брошюр (для информирования населения, проживающего в МО Парголово, о придомовых объектах раздельного накопления отходов, а также об основах обращения с ТКО и вторсырьем) </t>
  </si>
  <si>
    <t>Организация и проведение круглого стола с привлечение управляющих организаций округа, профильных экспертов, заготовительных компаний и переработчиков вторсырья (с целью расширения инфраструктуры раздельного накопления отходов в округе)</t>
  </si>
  <si>
    <t xml:space="preserve">Экопросветительские мероприятия в формате лекций и вебинаров для учителей, сотрудников школ/детских садов </t>
  </si>
  <si>
    <t xml:space="preserve">Экопросветительские мероприятия в формате лекций и вебинаров для активистов и молодежного совета </t>
  </si>
  <si>
    <t xml:space="preserve">Экопросветительские мероприятия в формате лекций и вебинаров для взрослых </t>
  </si>
  <si>
    <t>Экопросветительский вебинар для представителей управляющих организаций округа (с привлечением заготовительной компании, вывозящей вторсырье из округа)</t>
  </si>
  <si>
    <t>Экопросветительское мероприятие для детей в формате онлайн-конкурса "Сдавай пластик правильно"</t>
  </si>
  <si>
    <t>Разъемный пластиковый шар диаметр 15 см</t>
  </si>
  <si>
    <t xml:space="preserve">Искусственная елка 6 м, ПВХ </t>
  </si>
  <si>
    <t>Приобретение билетов на новогодние представления для детей в возрасте 5-10 лет</t>
  </si>
  <si>
    <t>ИТОГО</t>
  </si>
  <si>
    <t>Объемы финансирования (тыс. руб.)*</t>
  </si>
  <si>
    <t>Объемы финансирования (тыс.руб.)*</t>
  </si>
  <si>
    <t>* Утверждено постановлением Местной администрации внутригородского муниципального образования Санкт-Петербурга поселок Парголово от 18.10.2021 № 41 "Об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2021 год и на плановый период 2023 и 2024 годов"</t>
  </si>
  <si>
    <t>Перечень мероприятий муниципальной программы, направленных на решение вопроса местного значения по осуществлению защиты прав потребителей</t>
  </si>
  <si>
    <t>Перечень мероприятий муниципальной программы, 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</t>
  </si>
  <si>
    <t>Перечень мероприятий муниципальной программы, 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</si>
  <si>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Перечень мероприятий муниципальной программы, 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</t>
  </si>
  <si>
    <t>Перечень мероприятий муниципальной программы, мероприятий, направленных на содействие развитию малого бизнеса на территории МО Парголово</t>
  </si>
  <si>
    <t>Перечень мероприятий муниципальной программы, направленных на решение вопроса местного значения по содержанию имущества, находящегося в собственности МО Парголово</t>
  </si>
  <si>
    <t>Объемы финансирования (тыс. руб)*</t>
  </si>
  <si>
    <t xml:space="preserve">Перечень мероприятий муниципальной программы, 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 </t>
  </si>
  <si>
    <t xml:space="preserve">Перечень мероприятий муниципальной программы, 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</t>
  </si>
  <si>
    <t>Перечень мероприятий муниципальной программы, 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</t>
  </si>
  <si>
    <t>Авторский надзор за выполнением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</si>
  <si>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>Выполнение проектных работ по комплексному благоусторойству территории по адресу: Осиновая роща, Юкковское ш. у д. 12</t>
  </si>
  <si>
    <t>Выполнение работ по комплексному благоусторойству территории по адресу:  Парголово, Выборгское шоссе д. 369,корп.3, лит. А</t>
  </si>
  <si>
    <t>Перечень мероприятий муниципальной программы, 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</t>
  </si>
  <si>
    <t>Перечень мероприятий муниципальной программы, 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</t>
  </si>
  <si>
    <t>Перечень мероприятий муниципальной программы, направленных на решение вопроса местного значения по оформлению к праздничным мероприятиям на территории МО Парголово</t>
  </si>
  <si>
    <t>Отключение и подключение праздничных украшений к сетям наружного освещения</t>
  </si>
  <si>
    <t>Перечень мероприятий муниципальной программы, направленных на решение вопроса местного значения по размещению контейнерных площадок на территории МО Парголово, ремонту элементов благоутройства, расположенных на контейнерных площадках</t>
  </si>
  <si>
    <t>Перечень мероприятий муниципальной программы, 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</t>
  </si>
  <si>
    <t xml:space="preserve">Перечень мероприятий муниципальной программы, направленных на решение вопроса местного значения по военно-патриотическому воспитанию молодежи на территории МО Парголово </t>
  </si>
  <si>
    <t>Перечень мероприятий муниципальной программы, 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</t>
  </si>
  <si>
    <t>Перечень мероприятий муниципальной программы, направленных на решение вопроса местного значения по участию в  деятельности по профилактике правонарушений  на территории МО Парголово</t>
  </si>
  <si>
    <t>Перечень мероприятий муниципальной программы,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</t>
  </si>
  <si>
    <t>Перечень мероприятий муниципальной программы, 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</t>
  </si>
  <si>
    <t>Перечень мероприятий муниципальной программы, 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</t>
  </si>
  <si>
    <t>Перечень мероприятий муниципальной программы,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</si>
  <si>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 xml:space="preserve">Перечень мероприятий муниципальной программы, направленных на решение вопроса местного значения по периодическому изданию, учрежденному представительными органами местного самоуправления </t>
  </si>
  <si>
    <t>Перечень мероприятий муниципальной программы, направленных на решение вопроса местного значения по содержанию муниципальной информационной службы МО Парголово</t>
  </si>
  <si>
    <t>Газета информационная ежемесячная, А3 (96 полос)</t>
  </si>
  <si>
    <t xml:space="preserve">Оперативный спецвыпуск, А4 (300 полос) </t>
  </si>
  <si>
    <t>Объемные показатели</t>
  </si>
  <si>
    <t xml:space="preserve"> Выполнение проектных работ по комплексному благоусторойству территории по адресу:  Парголово, Выборгское шоссе д. 369, корп. 3, лит. А</t>
  </si>
  <si>
    <t xml:space="preserve"> Выполнение проектных работ по комплексному благоусторойству территории по адресу:  Парголово, Северная Долина , ул. Федора Абрамова, д. 4, лит. А</t>
  </si>
  <si>
    <t xml:space="preserve"> Выполнение проектных работ по комплексному благоусторойству территории по адресу:  Парголово, Северная Долина , ул. Валерия Гаврилина д. 3, корп. 2, лит.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</si>
</sst>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_-* #,##0.0_р_._-;\-* #,##0.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Fill="1"/>
    <xf numFmtId="0" fontId="4" fillId="0" borderId="0" xfId="1" applyFont="1" applyFill="1" applyAlignment="1">
      <alignment horizontal="right"/>
    </xf>
    <xf numFmtId="0" fontId="3" fillId="0" borderId="0" xfId="0" applyFont="1" applyFill="1"/>
    <xf numFmtId="0" fontId="3" fillId="0" borderId="0" xfId="1" applyFont="1"/>
    <xf numFmtId="0" fontId="2" fillId="0" borderId="0" xfId="1"/>
    <xf numFmtId="0" fontId="4" fillId="0" borderId="0" xfId="1" applyFont="1"/>
    <xf numFmtId="0" fontId="3" fillId="0" borderId="0" xfId="0" applyFont="1"/>
    <xf numFmtId="4" fontId="2" fillId="0" borderId="0" xfId="1" applyNumberFormat="1" applyAlignment="1">
      <alignment horizontal="right" vertical="center"/>
    </xf>
    <xf numFmtId="0" fontId="2" fillId="0" borderId="0" xfId="1" applyFill="1"/>
    <xf numFmtId="0" fontId="11" fillId="0" borderId="0" xfId="0" applyFont="1" applyFill="1"/>
    <xf numFmtId="0" fontId="2" fillId="0" borderId="0" xfId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right" vertical="center"/>
    </xf>
    <xf numFmtId="0" fontId="3" fillId="0" borderId="0" xfId="1" applyFont="1" applyFill="1" applyAlignment="1"/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Border="1"/>
    <xf numFmtId="169" fontId="3" fillId="0" borderId="0" xfId="1" applyNumberFormat="1" applyFont="1" applyFill="1"/>
    <xf numFmtId="169" fontId="6" fillId="0" borderId="0" xfId="1" applyNumberFormat="1" applyFont="1" applyFill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3" fillId="0" borderId="0" xfId="1" applyFont="1" applyFill="1" applyAlignment="1">
      <alignment horizontal="center"/>
    </xf>
    <xf numFmtId="0" fontId="2" fillId="0" borderId="0" xfId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0" xfId="1" applyFont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7" fillId="0" borderId="1" xfId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4" xfId="0" applyFont="1" applyFill="1" applyBorder="1"/>
    <xf numFmtId="0" fontId="12" fillId="0" borderId="15" xfId="0" applyFont="1" applyFill="1" applyBorder="1"/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 wrapText="1"/>
    </xf>
    <xf numFmtId="0" fontId="14" fillId="0" borderId="0" xfId="1" applyFont="1"/>
    <xf numFmtId="0" fontId="14" fillId="0" borderId="11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168" fontId="14" fillId="0" borderId="1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right" vertical="center"/>
    </xf>
    <xf numFmtId="0" fontId="15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8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168" fontId="14" fillId="0" borderId="8" xfId="1" applyNumberFormat="1" applyFont="1" applyBorder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left" vertical="center" wrapText="1"/>
    </xf>
    <xf numFmtId="168" fontId="14" fillId="0" borderId="11" xfId="1" applyNumberFormat="1" applyFont="1" applyBorder="1" applyAlignment="1">
      <alignment vertical="center" wrapText="1"/>
    </xf>
    <xf numFmtId="0" fontId="9" fillId="0" borderId="11" xfId="1" applyFont="1" applyBorder="1" applyAlignment="1">
      <alignment horizontal="center" vertical="center" wrapText="1"/>
    </xf>
    <xf numFmtId="168" fontId="9" fillId="0" borderId="11" xfId="1" applyNumberFormat="1" applyFont="1" applyBorder="1" applyAlignment="1">
      <alignment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6" fillId="0" borderId="0" xfId="1" applyFont="1"/>
    <xf numFmtId="0" fontId="16" fillId="0" borderId="0" xfId="1" applyFont="1" applyAlignment="1">
      <alignment horizontal="right" vertical="center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167" fontId="14" fillId="0" borderId="11" xfId="1" applyNumberFormat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168" fontId="14" fillId="0" borderId="11" xfId="1" applyNumberFormat="1" applyFont="1" applyFill="1" applyBorder="1" applyAlignment="1">
      <alignment horizontal="center" vertical="center" wrapText="1"/>
    </xf>
    <xf numFmtId="3" fontId="14" fillId="0" borderId="11" xfId="1" applyNumberFormat="1" applyFont="1" applyBorder="1" applyAlignment="1">
      <alignment horizontal="center" vertical="center"/>
    </xf>
    <xf numFmtId="169" fontId="14" fillId="0" borderId="11" xfId="1" applyNumberFormat="1" applyFont="1" applyBorder="1" applyAlignment="1">
      <alignment horizontal="center" vertical="center" wrapText="1"/>
    </xf>
    <xf numFmtId="167" fontId="14" fillId="0" borderId="11" xfId="1" applyNumberFormat="1" applyFont="1" applyBorder="1" applyAlignment="1">
      <alignment horizontal="center" vertical="center"/>
    </xf>
    <xf numFmtId="169" fontId="9" fillId="0" borderId="11" xfId="1" applyNumberFormat="1" applyFont="1" applyBorder="1" applyAlignment="1">
      <alignment horizontal="center" vertical="center" wrapText="1"/>
    </xf>
    <xf numFmtId="167" fontId="14" fillId="0" borderId="11" xfId="1" applyNumberFormat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167" fontId="9" fillId="0" borderId="11" xfId="1" applyNumberFormat="1" applyFont="1" applyBorder="1" applyAlignment="1">
      <alignment vertical="center"/>
    </xf>
    <xf numFmtId="4" fontId="16" fillId="0" borderId="0" xfId="1" applyNumberFormat="1" applyFont="1" applyAlignment="1">
      <alignment horizontal="right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4" fontId="15" fillId="0" borderId="0" xfId="1" applyNumberFormat="1" applyFont="1" applyAlignment="1">
      <alignment horizontal="right" vertical="center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167" fontId="14" fillId="0" borderId="7" xfId="1" applyNumberFormat="1" applyFont="1" applyFill="1" applyBorder="1" applyAlignment="1">
      <alignment vertical="center"/>
    </xf>
    <xf numFmtId="4" fontId="14" fillId="0" borderId="0" xfId="1" applyNumberFormat="1" applyFont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169" fontId="5" fillId="0" borderId="0" xfId="1" applyNumberFormat="1" applyFont="1" applyFill="1"/>
    <xf numFmtId="0" fontId="14" fillId="0" borderId="0" xfId="1" applyFont="1" applyFill="1"/>
    <xf numFmtId="169" fontId="14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169" fontId="14" fillId="0" borderId="0" xfId="1" applyNumberFormat="1" applyFont="1" applyFill="1"/>
    <xf numFmtId="169" fontId="14" fillId="0" borderId="8" xfId="1" applyNumberFormat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left" vertical="center" wrapText="1"/>
    </xf>
    <xf numFmtId="3" fontId="14" fillId="0" borderId="11" xfId="1" applyNumberFormat="1" applyFont="1" applyFill="1" applyBorder="1" applyAlignment="1">
      <alignment horizontal="center" vertical="center"/>
    </xf>
    <xf numFmtId="169" fontId="14" fillId="0" borderId="8" xfId="1" applyNumberFormat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169" fontId="14" fillId="0" borderId="11" xfId="1" applyNumberFormat="1" applyFont="1" applyFill="1" applyBorder="1" applyAlignment="1">
      <alignment horizontal="center" vertical="center" wrapText="1"/>
    </xf>
    <xf numFmtId="167" fontId="14" fillId="0" borderId="11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169" fontId="9" fillId="0" borderId="11" xfId="1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1" applyFont="1" applyFill="1"/>
    <xf numFmtId="0" fontId="15" fillId="0" borderId="0" xfId="1" applyFont="1" applyFill="1" applyBorder="1"/>
    <xf numFmtId="0" fontId="14" fillId="0" borderId="8" xfId="1" applyFont="1" applyFill="1" applyBorder="1" applyAlignment="1">
      <alignment horizontal="center" vertical="top" wrapText="1"/>
    </xf>
    <xf numFmtId="0" fontId="15" fillId="0" borderId="0" xfId="1" applyFont="1" applyFill="1" applyAlignment="1">
      <alignment horizontal="right" vertical="center" wrapText="1"/>
    </xf>
    <xf numFmtId="167" fontId="14" fillId="0" borderId="0" xfId="1" applyNumberFormat="1" applyFont="1" applyFill="1" applyBorder="1" applyAlignment="1">
      <alignment horizontal="center" vertical="center"/>
    </xf>
    <xf numFmtId="169" fontId="14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/>
    <xf numFmtId="167" fontId="15" fillId="0" borderId="0" xfId="1" applyNumberFormat="1" applyFont="1" applyFill="1" applyBorder="1"/>
    <xf numFmtId="166" fontId="15" fillId="0" borderId="0" xfId="19" applyFont="1" applyFill="1" applyBorder="1"/>
    <xf numFmtId="0" fontId="15" fillId="0" borderId="0" xfId="1" applyFont="1" applyFill="1" applyAlignment="1">
      <alignment horizontal="right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6" fillId="0" borderId="0" xfId="1" applyFont="1" applyFill="1"/>
    <xf numFmtId="0" fontId="15" fillId="0" borderId="11" xfId="1" applyFont="1" applyFill="1" applyBorder="1" applyAlignment="1">
      <alignment horizontal="center" vertical="center"/>
    </xf>
    <xf numFmtId="167" fontId="14" fillId="0" borderId="11" xfId="1" applyNumberFormat="1" applyFont="1" applyFill="1" applyBorder="1" applyAlignment="1">
      <alignment horizontal="right" vertical="center"/>
    </xf>
    <xf numFmtId="167" fontId="17" fillId="0" borderId="0" xfId="1" applyNumberFormat="1" applyFont="1" applyFill="1" applyBorder="1" applyAlignment="1">
      <alignment horizontal="center" vertical="center"/>
    </xf>
    <xf numFmtId="168" fontId="14" fillId="0" borderId="1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5" fillId="0" borderId="11" xfId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18" fillId="0" borderId="0" xfId="0" applyFont="1" applyFill="1"/>
    <xf numFmtId="0" fontId="14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center" vertical="center"/>
    </xf>
    <xf numFmtId="167" fontId="14" fillId="0" borderId="1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167" fontId="14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1" applyFont="1"/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1" fontId="14" fillId="0" borderId="11" xfId="1" applyNumberFormat="1" applyFont="1" applyFill="1" applyBorder="1" applyAlignment="1">
      <alignment horizontal="center" vertical="center"/>
    </xf>
    <xf numFmtId="168" fontId="14" fillId="0" borderId="11" xfId="1" applyNumberFormat="1" applyFont="1" applyFill="1" applyBorder="1" applyAlignment="1">
      <alignment vertical="center"/>
    </xf>
    <xf numFmtId="0" fontId="5" fillId="0" borderId="0" xfId="0" applyFont="1"/>
    <xf numFmtId="0" fontId="13" fillId="0" borderId="1" xfId="0" applyFont="1" applyBorder="1" applyAlignment="1">
      <alignment horizontal="center" vertical="center" wrapText="1"/>
    </xf>
    <xf numFmtId="0" fontId="19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ont="1"/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0" fillId="0" borderId="0" xfId="0" applyFont="1"/>
    <xf numFmtId="0" fontId="14" fillId="0" borderId="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68" fontId="14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67" fontId="14" fillId="0" borderId="11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center" vertical="center"/>
    </xf>
    <xf numFmtId="168" fontId="14" fillId="0" borderId="11" xfId="1" applyNumberFormat="1" applyFont="1" applyFill="1" applyBorder="1" applyAlignment="1">
      <alignment horizontal="right" vertical="center"/>
    </xf>
    <xf numFmtId="168" fontId="9" fillId="0" borderId="11" xfId="1" applyNumberFormat="1" applyFont="1" applyFill="1" applyBorder="1" applyAlignment="1">
      <alignment horizontal="right" vertical="center"/>
    </xf>
    <xf numFmtId="168" fontId="14" fillId="0" borderId="7" xfId="1" applyNumberFormat="1" applyFont="1" applyFill="1" applyBorder="1" applyAlignment="1">
      <alignment vertical="center"/>
    </xf>
    <xf numFmtId="168" fontId="9" fillId="0" borderId="11" xfId="1" applyNumberFormat="1" applyFont="1" applyFill="1" applyBorder="1" applyAlignment="1">
      <alignment vertical="center"/>
    </xf>
    <xf numFmtId="0" fontId="14" fillId="0" borderId="8" xfId="1" applyFont="1" applyFill="1" applyBorder="1" applyAlignment="1">
      <alignment horizontal="center" vertical="center" wrapText="1"/>
    </xf>
    <xf numFmtId="168" fontId="14" fillId="0" borderId="8" xfId="1" applyNumberFormat="1" applyFont="1" applyFill="1" applyBorder="1" applyAlignment="1">
      <alignment horizontal="right" vertical="center" wrapText="1"/>
    </xf>
    <xf numFmtId="168" fontId="9" fillId="0" borderId="11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horizontal="left" vertical="center"/>
    </xf>
    <xf numFmtId="0" fontId="14" fillId="0" borderId="6" xfId="1" applyFont="1" applyFill="1" applyBorder="1" applyAlignment="1">
      <alignment vertical="center" wrapText="1"/>
    </xf>
    <xf numFmtId="0" fontId="14" fillId="0" borderId="12" xfId="1" applyFont="1" applyFill="1" applyBorder="1" applyAlignment="1">
      <alignment vertical="center" wrapText="1"/>
    </xf>
    <xf numFmtId="0" fontId="14" fillId="0" borderId="7" xfId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left"/>
    </xf>
    <xf numFmtId="0" fontId="14" fillId="0" borderId="12" xfId="1" applyFont="1" applyBorder="1" applyAlignment="1">
      <alignment horizontal="left"/>
    </xf>
    <xf numFmtId="0" fontId="14" fillId="0" borderId="7" xfId="1" applyFont="1" applyBorder="1" applyAlignment="1">
      <alignment horizontal="left"/>
    </xf>
    <xf numFmtId="0" fontId="14" fillId="0" borderId="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20" fillId="0" borderId="0" xfId="1" applyFont="1"/>
    <xf numFmtId="0" fontId="14" fillId="0" borderId="6" xfId="1" applyFont="1" applyBorder="1" applyAlignment="1">
      <alignment vertical="center" wrapText="1"/>
    </xf>
    <xf numFmtId="0" fontId="14" fillId="0" borderId="12" xfId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1" fontId="14" fillId="0" borderId="11" xfId="1" applyNumberFormat="1" applyFont="1" applyBorder="1" applyAlignment="1">
      <alignment horizontal="center" vertical="center"/>
    </xf>
    <xf numFmtId="167" fontId="14" fillId="0" borderId="11" xfId="1" applyNumberFormat="1" applyFont="1" applyBorder="1" applyAlignment="1">
      <alignment horizontal="right" vertical="center"/>
    </xf>
    <xf numFmtId="0" fontId="21" fillId="0" borderId="0" xfId="1" applyFont="1"/>
    <xf numFmtId="167" fontId="9" fillId="0" borderId="1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</cellXfs>
  <cellStyles count="20">
    <cellStyle name="Денежный 2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4" xfId="5" xr:uid="{00000000-0005-0000-0000-000005000000}"/>
    <cellStyle name="Обычный 4 2" xfId="6" xr:uid="{00000000-0005-0000-0000-000006000000}"/>
    <cellStyle name="Обычный 4 2 2" xfId="7" xr:uid="{00000000-0005-0000-0000-000007000000}"/>
    <cellStyle name="Обычный 4 2 2 2" xfId="8" xr:uid="{00000000-0005-0000-0000-000008000000}"/>
    <cellStyle name="Обычный 4 2 2 3" xfId="9" xr:uid="{00000000-0005-0000-0000-000009000000}"/>
    <cellStyle name="Обычный 4 2 3" xfId="10" xr:uid="{00000000-0005-0000-0000-00000A000000}"/>
    <cellStyle name="Обычный 4 2 4" xfId="11" xr:uid="{00000000-0005-0000-0000-00000B000000}"/>
    <cellStyle name="Обычный 4 3" xfId="12" xr:uid="{00000000-0005-0000-0000-00000C000000}"/>
    <cellStyle name="Обычный 4 3 2" xfId="13" xr:uid="{00000000-0005-0000-0000-00000D000000}"/>
    <cellStyle name="Обычный 4 3 3" xfId="14" xr:uid="{00000000-0005-0000-0000-00000E000000}"/>
    <cellStyle name="Обычный 4 4" xfId="15" xr:uid="{00000000-0005-0000-0000-00000F000000}"/>
    <cellStyle name="Обычный 4 5" xfId="16" xr:uid="{00000000-0005-0000-0000-000010000000}"/>
    <cellStyle name="Финансовый" xfId="19" builtinId="3"/>
    <cellStyle name="Финансовый 2" xfId="17" xr:uid="{00000000-0005-0000-0000-000012000000}"/>
    <cellStyle name="Финансовый 3" xfId="18" xr:uid="{00000000-0005-0000-0000-000013000000}"/>
  </cellStyles>
  <dxfs count="0"/>
  <tableStyles count="0" defaultTableStyle="TableStyleMedium9" defaultPivotStyle="PivotStyleLight16"/>
  <colors>
    <mruColors>
      <color rgb="FFFFCCFF"/>
      <color rgb="FFECAEDC"/>
      <color rgb="FFEAB0E3"/>
      <color rgb="FFE7A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9"/>
  <sheetViews>
    <sheetView tabSelected="1" zoomScaleNormal="100" workbookViewId="0">
      <selection activeCell="C3" sqref="C3:I3"/>
    </sheetView>
  </sheetViews>
  <sheetFormatPr defaultRowHeight="12.75" x14ac:dyDescent="0.2"/>
  <cols>
    <col min="1" max="1" width="2.140625" style="9" customWidth="1"/>
    <col min="2" max="2" width="3.7109375" style="9" customWidth="1"/>
    <col min="3" max="3" width="19.42578125" style="9" customWidth="1"/>
    <col min="4" max="4" width="15.140625" style="9" customWidth="1"/>
    <col min="5" max="5" width="6.5703125" style="9" customWidth="1"/>
    <col min="6" max="6" width="52.140625" style="9" customWidth="1"/>
    <col min="7" max="7" width="7" style="9" customWidth="1"/>
    <col min="8" max="8" width="9.140625" style="9" customWidth="1"/>
    <col min="9" max="9" width="12.28515625" style="9" customWidth="1"/>
    <col min="10" max="10" width="15.140625" style="9" customWidth="1"/>
    <col min="11" max="11" width="13" style="15" customWidth="1"/>
    <col min="12" max="256" width="9.140625" style="9"/>
    <col min="257" max="257" width="2.140625" style="9" customWidth="1"/>
    <col min="258" max="258" width="3.7109375" style="9" customWidth="1"/>
    <col min="259" max="259" width="19.42578125" style="9" customWidth="1"/>
    <col min="260" max="260" width="15.140625" style="9" customWidth="1"/>
    <col min="261" max="261" width="6.5703125" style="9" customWidth="1"/>
    <col min="262" max="262" width="52.140625" style="9" customWidth="1"/>
    <col min="263" max="263" width="5.85546875" style="9" customWidth="1"/>
    <col min="264" max="264" width="7" style="9" customWidth="1"/>
    <col min="265" max="265" width="11.5703125" style="9" customWidth="1"/>
    <col min="266" max="266" width="13.7109375" style="9" customWidth="1"/>
    <col min="267" max="512" width="9.140625" style="9"/>
    <col min="513" max="513" width="2.140625" style="9" customWidth="1"/>
    <col min="514" max="514" width="3.7109375" style="9" customWidth="1"/>
    <col min="515" max="515" width="19.42578125" style="9" customWidth="1"/>
    <col min="516" max="516" width="15.140625" style="9" customWidth="1"/>
    <col min="517" max="517" width="6.5703125" style="9" customWidth="1"/>
    <col min="518" max="518" width="52.140625" style="9" customWidth="1"/>
    <col min="519" max="519" width="5.85546875" style="9" customWidth="1"/>
    <col min="520" max="520" width="7" style="9" customWidth="1"/>
    <col min="521" max="521" width="11.5703125" style="9" customWidth="1"/>
    <col min="522" max="522" width="13.7109375" style="9" customWidth="1"/>
    <col min="523" max="768" width="9.140625" style="9"/>
    <col min="769" max="769" width="2.140625" style="9" customWidth="1"/>
    <col min="770" max="770" width="3.7109375" style="9" customWidth="1"/>
    <col min="771" max="771" width="19.42578125" style="9" customWidth="1"/>
    <col min="772" max="772" width="15.140625" style="9" customWidth="1"/>
    <col min="773" max="773" width="6.5703125" style="9" customWidth="1"/>
    <col min="774" max="774" width="52.140625" style="9" customWidth="1"/>
    <col min="775" max="775" width="5.85546875" style="9" customWidth="1"/>
    <col min="776" max="776" width="7" style="9" customWidth="1"/>
    <col min="777" max="777" width="11.5703125" style="9" customWidth="1"/>
    <col min="778" max="778" width="13.7109375" style="9" customWidth="1"/>
    <col min="779" max="1024" width="9.140625" style="9"/>
    <col min="1025" max="1025" width="2.140625" style="9" customWidth="1"/>
    <col min="1026" max="1026" width="3.7109375" style="9" customWidth="1"/>
    <col min="1027" max="1027" width="19.42578125" style="9" customWidth="1"/>
    <col min="1028" max="1028" width="15.140625" style="9" customWidth="1"/>
    <col min="1029" max="1029" width="6.5703125" style="9" customWidth="1"/>
    <col min="1030" max="1030" width="52.140625" style="9" customWidth="1"/>
    <col min="1031" max="1031" width="5.85546875" style="9" customWidth="1"/>
    <col min="1032" max="1032" width="7" style="9" customWidth="1"/>
    <col min="1033" max="1033" width="11.5703125" style="9" customWidth="1"/>
    <col min="1034" max="1034" width="13.7109375" style="9" customWidth="1"/>
    <col min="1035" max="1280" width="9.140625" style="9"/>
    <col min="1281" max="1281" width="2.140625" style="9" customWidth="1"/>
    <col min="1282" max="1282" width="3.7109375" style="9" customWidth="1"/>
    <col min="1283" max="1283" width="19.42578125" style="9" customWidth="1"/>
    <col min="1284" max="1284" width="15.140625" style="9" customWidth="1"/>
    <col min="1285" max="1285" width="6.5703125" style="9" customWidth="1"/>
    <col min="1286" max="1286" width="52.140625" style="9" customWidth="1"/>
    <col min="1287" max="1287" width="5.85546875" style="9" customWidth="1"/>
    <col min="1288" max="1288" width="7" style="9" customWidth="1"/>
    <col min="1289" max="1289" width="11.5703125" style="9" customWidth="1"/>
    <col min="1290" max="1290" width="13.7109375" style="9" customWidth="1"/>
    <col min="1291" max="1536" width="9.140625" style="9"/>
    <col min="1537" max="1537" width="2.140625" style="9" customWidth="1"/>
    <col min="1538" max="1538" width="3.7109375" style="9" customWidth="1"/>
    <col min="1539" max="1539" width="19.42578125" style="9" customWidth="1"/>
    <col min="1540" max="1540" width="15.140625" style="9" customWidth="1"/>
    <col min="1541" max="1541" width="6.5703125" style="9" customWidth="1"/>
    <col min="1542" max="1542" width="52.140625" style="9" customWidth="1"/>
    <col min="1543" max="1543" width="5.85546875" style="9" customWidth="1"/>
    <col min="1544" max="1544" width="7" style="9" customWidth="1"/>
    <col min="1545" max="1545" width="11.5703125" style="9" customWidth="1"/>
    <col min="1546" max="1546" width="13.7109375" style="9" customWidth="1"/>
    <col min="1547" max="1792" width="9.140625" style="9"/>
    <col min="1793" max="1793" width="2.140625" style="9" customWidth="1"/>
    <col min="1794" max="1794" width="3.7109375" style="9" customWidth="1"/>
    <col min="1795" max="1795" width="19.42578125" style="9" customWidth="1"/>
    <col min="1796" max="1796" width="15.140625" style="9" customWidth="1"/>
    <col min="1797" max="1797" width="6.5703125" style="9" customWidth="1"/>
    <col min="1798" max="1798" width="52.140625" style="9" customWidth="1"/>
    <col min="1799" max="1799" width="5.85546875" style="9" customWidth="1"/>
    <col min="1800" max="1800" width="7" style="9" customWidth="1"/>
    <col min="1801" max="1801" width="11.5703125" style="9" customWidth="1"/>
    <col min="1802" max="1802" width="13.7109375" style="9" customWidth="1"/>
    <col min="1803" max="2048" width="9.140625" style="9"/>
    <col min="2049" max="2049" width="2.140625" style="9" customWidth="1"/>
    <col min="2050" max="2050" width="3.7109375" style="9" customWidth="1"/>
    <col min="2051" max="2051" width="19.42578125" style="9" customWidth="1"/>
    <col min="2052" max="2052" width="15.140625" style="9" customWidth="1"/>
    <col min="2053" max="2053" width="6.5703125" style="9" customWidth="1"/>
    <col min="2054" max="2054" width="52.140625" style="9" customWidth="1"/>
    <col min="2055" max="2055" width="5.85546875" style="9" customWidth="1"/>
    <col min="2056" max="2056" width="7" style="9" customWidth="1"/>
    <col min="2057" max="2057" width="11.5703125" style="9" customWidth="1"/>
    <col min="2058" max="2058" width="13.7109375" style="9" customWidth="1"/>
    <col min="2059" max="2304" width="9.140625" style="9"/>
    <col min="2305" max="2305" width="2.140625" style="9" customWidth="1"/>
    <col min="2306" max="2306" width="3.7109375" style="9" customWidth="1"/>
    <col min="2307" max="2307" width="19.42578125" style="9" customWidth="1"/>
    <col min="2308" max="2308" width="15.140625" style="9" customWidth="1"/>
    <col min="2309" max="2309" width="6.5703125" style="9" customWidth="1"/>
    <col min="2310" max="2310" width="52.140625" style="9" customWidth="1"/>
    <col min="2311" max="2311" width="5.85546875" style="9" customWidth="1"/>
    <col min="2312" max="2312" width="7" style="9" customWidth="1"/>
    <col min="2313" max="2313" width="11.5703125" style="9" customWidth="1"/>
    <col min="2314" max="2314" width="13.7109375" style="9" customWidth="1"/>
    <col min="2315" max="2560" width="9.140625" style="9"/>
    <col min="2561" max="2561" width="2.140625" style="9" customWidth="1"/>
    <col min="2562" max="2562" width="3.7109375" style="9" customWidth="1"/>
    <col min="2563" max="2563" width="19.42578125" style="9" customWidth="1"/>
    <col min="2564" max="2564" width="15.140625" style="9" customWidth="1"/>
    <col min="2565" max="2565" width="6.5703125" style="9" customWidth="1"/>
    <col min="2566" max="2566" width="52.140625" style="9" customWidth="1"/>
    <col min="2567" max="2567" width="5.85546875" style="9" customWidth="1"/>
    <col min="2568" max="2568" width="7" style="9" customWidth="1"/>
    <col min="2569" max="2569" width="11.5703125" style="9" customWidth="1"/>
    <col min="2570" max="2570" width="13.7109375" style="9" customWidth="1"/>
    <col min="2571" max="2816" width="9.140625" style="9"/>
    <col min="2817" max="2817" width="2.140625" style="9" customWidth="1"/>
    <col min="2818" max="2818" width="3.7109375" style="9" customWidth="1"/>
    <col min="2819" max="2819" width="19.42578125" style="9" customWidth="1"/>
    <col min="2820" max="2820" width="15.140625" style="9" customWidth="1"/>
    <col min="2821" max="2821" width="6.5703125" style="9" customWidth="1"/>
    <col min="2822" max="2822" width="52.140625" style="9" customWidth="1"/>
    <col min="2823" max="2823" width="5.85546875" style="9" customWidth="1"/>
    <col min="2824" max="2824" width="7" style="9" customWidth="1"/>
    <col min="2825" max="2825" width="11.5703125" style="9" customWidth="1"/>
    <col min="2826" max="2826" width="13.7109375" style="9" customWidth="1"/>
    <col min="2827" max="3072" width="9.140625" style="9"/>
    <col min="3073" max="3073" width="2.140625" style="9" customWidth="1"/>
    <col min="3074" max="3074" width="3.7109375" style="9" customWidth="1"/>
    <col min="3075" max="3075" width="19.42578125" style="9" customWidth="1"/>
    <col min="3076" max="3076" width="15.140625" style="9" customWidth="1"/>
    <col min="3077" max="3077" width="6.5703125" style="9" customWidth="1"/>
    <col min="3078" max="3078" width="52.140625" style="9" customWidth="1"/>
    <col min="3079" max="3079" width="5.85546875" style="9" customWidth="1"/>
    <col min="3080" max="3080" width="7" style="9" customWidth="1"/>
    <col min="3081" max="3081" width="11.5703125" style="9" customWidth="1"/>
    <col min="3082" max="3082" width="13.7109375" style="9" customWidth="1"/>
    <col min="3083" max="3328" width="9.140625" style="9"/>
    <col min="3329" max="3329" width="2.140625" style="9" customWidth="1"/>
    <col min="3330" max="3330" width="3.7109375" style="9" customWidth="1"/>
    <col min="3331" max="3331" width="19.42578125" style="9" customWidth="1"/>
    <col min="3332" max="3332" width="15.140625" style="9" customWidth="1"/>
    <col min="3333" max="3333" width="6.5703125" style="9" customWidth="1"/>
    <col min="3334" max="3334" width="52.140625" style="9" customWidth="1"/>
    <col min="3335" max="3335" width="5.85546875" style="9" customWidth="1"/>
    <col min="3336" max="3336" width="7" style="9" customWidth="1"/>
    <col min="3337" max="3337" width="11.5703125" style="9" customWidth="1"/>
    <col min="3338" max="3338" width="13.7109375" style="9" customWidth="1"/>
    <col min="3339" max="3584" width="9.140625" style="9"/>
    <col min="3585" max="3585" width="2.140625" style="9" customWidth="1"/>
    <col min="3586" max="3586" width="3.7109375" style="9" customWidth="1"/>
    <col min="3587" max="3587" width="19.42578125" style="9" customWidth="1"/>
    <col min="3588" max="3588" width="15.140625" style="9" customWidth="1"/>
    <col min="3589" max="3589" width="6.5703125" style="9" customWidth="1"/>
    <col min="3590" max="3590" width="52.140625" style="9" customWidth="1"/>
    <col min="3591" max="3591" width="5.85546875" style="9" customWidth="1"/>
    <col min="3592" max="3592" width="7" style="9" customWidth="1"/>
    <col min="3593" max="3593" width="11.5703125" style="9" customWidth="1"/>
    <col min="3594" max="3594" width="13.7109375" style="9" customWidth="1"/>
    <col min="3595" max="3840" width="9.140625" style="9"/>
    <col min="3841" max="3841" width="2.140625" style="9" customWidth="1"/>
    <col min="3842" max="3842" width="3.7109375" style="9" customWidth="1"/>
    <col min="3843" max="3843" width="19.42578125" style="9" customWidth="1"/>
    <col min="3844" max="3844" width="15.140625" style="9" customWidth="1"/>
    <col min="3845" max="3845" width="6.5703125" style="9" customWidth="1"/>
    <col min="3846" max="3846" width="52.140625" style="9" customWidth="1"/>
    <col min="3847" max="3847" width="5.85546875" style="9" customWidth="1"/>
    <col min="3848" max="3848" width="7" style="9" customWidth="1"/>
    <col min="3849" max="3849" width="11.5703125" style="9" customWidth="1"/>
    <col min="3850" max="3850" width="13.7109375" style="9" customWidth="1"/>
    <col min="3851" max="4096" width="9.140625" style="9"/>
    <col min="4097" max="4097" width="2.140625" style="9" customWidth="1"/>
    <col min="4098" max="4098" width="3.7109375" style="9" customWidth="1"/>
    <col min="4099" max="4099" width="19.42578125" style="9" customWidth="1"/>
    <col min="4100" max="4100" width="15.140625" style="9" customWidth="1"/>
    <col min="4101" max="4101" width="6.5703125" style="9" customWidth="1"/>
    <col min="4102" max="4102" width="52.140625" style="9" customWidth="1"/>
    <col min="4103" max="4103" width="5.85546875" style="9" customWidth="1"/>
    <col min="4104" max="4104" width="7" style="9" customWidth="1"/>
    <col min="4105" max="4105" width="11.5703125" style="9" customWidth="1"/>
    <col min="4106" max="4106" width="13.7109375" style="9" customWidth="1"/>
    <col min="4107" max="4352" width="9.140625" style="9"/>
    <col min="4353" max="4353" width="2.140625" style="9" customWidth="1"/>
    <col min="4354" max="4354" width="3.7109375" style="9" customWidth="1"/>
    <col min="4355" max="4355" width="19.42578125" style="9" customWidth="1"/>
    <col min="4356" max="4356" width="15.140625" style="9" customWidth="1"/>
    <col min="4357" max="4357" width="6.5703125" style="9" customWidth="1"/>
    <col min="4358" max="4358" width="52.140625" style="9" customWidth="1"/>
    <col min="4359" max="4359" width="5.85546875" style="9" customWidth="1"/>
    <col min="4360" max="4360" width="7" style="9" customWidth="1"/>
    <col min="4361" max="4361" width="11.5703125" style="9" customWidth="1"/>
    <col min="4362" max="4362" width="13.7109375" style="9" customWidth="1"/>
    <col min="4363" max="4608" width="9.140625" style="9"/>
    <col min="4609" max="4609" width="2.140625" style="9" customWidth="1"/>
    <col min="4610" max="4610" width="3.7109375" style="9" customWidth="1"/>
    <col min="4611" max="4611" width="19.42578125" style="9" customWidth="1"/>
    <col min="4612" max="4612" width="15.140625" style="9" customWidth="1"/>
    <col min="4613" max="4613" width="6.5703125" style="9" customWidth="1"/>
    <col min="4614" max="4614" width="52.140625" style="9" customWidth="1"/>
    <col min="4615" max="4615" width="5.85546875" style="9" customWidth="1"/>
    <col min="4616" max="4616" width="7" style="9" customWidth="1"/>
    <col min="4617" max="4617" width="11.5703125" style="9" customWidth="1"/>
    <col min="4618" max="4618" width="13.7109375" style="9" customWidth="1"/>
    <col min="4619" max="4864" width="9.140625" style="9"/>
    <col min="4865" max="4865" width="2.140625" style="9" customWidth="1"/>
    <col min="4866" max="4866" width="3.7109375" style="9" customWidth="1"/>
    <col min="4867" max="4867" width="19.42578125" style="9" customWidth="1"/>
    <col min="4868" max="4868" width="15.140625" style="9" customWidth="1"/>
    <col min="4869" max="4869" width="6.5703125" style="9" customWidth="1"/>
    <col min="4870" max="4870" width="52.140625" style="9" customWidth="1"/>
    <col min="4871" max="4871" width="5.85546875" style="9" customWidth="1"/>
    <col min="4872" max="4872" width="7" style="9" customWidth="1"/>
    <col min="4873" max="4873" width="11.5703125" style="9" customWidth="1"/>
    <col min="4874" max="4874" width="13.7109375" style="9" customWidth="1"/>
    <col min="4875" max="5120" width="9.140625" style="9"/>
    <col min="5121" max="5121" width="2.140625" style="9" customWidth="1"/>
    <col min="5122" max="5122" width="3.7109375" style="9" customWidth="1"/>
    <col min="5123" max="5123" width="19.42578125" style="9" customWidth="1"/>
    <col min="5124" max="5124" width="15.140625" style="9" customWidth="1"/>
    <col min="5125" max="5125" width="6.5703125" style="9" customWidth="1"/>
    <col min="5126" max="5126" width="52.140625" style="9" customWidth="1"/>
    <col min="5127" max="5127" width="5.85546875" style="9" customWidth="1"/>
    <col min="5128" max="5128" width="7" style="9" customWidth="1"/>
    <col min="5129" max="5129" width="11.5703125" style="9" customWidth="1"/>
    <col min="5130" max="5130" width="13.7109375" style="9" customWidth="1"/>
    <col min="5131" max="5376" width="9.140625" style="9"/>
    <col min="5377" max="5377" width="2.140625" style="9" customWidth="1"/>
    <col min="5378" max="5378" width="3.7109375" style="9" customWidth="1"/>
    <col min="5379" max="5379" width="19.42578125" style="9" customWidth="1"/>
    <col min="5380" max="5380" width="15.140625" style="9" customWidth="1"/>
    <col min="5381" max="5381" width="6.5703125" style="9" customWidth="1"/>
    <col min="5382" max="5382" width="52.140625" style="9" customWidth="1"/>
    <col min="5383" max="5383" width="5.85546875" style="9" customWidth="1"/>
    <col min="5384" max="5384" width="7" style="9" customWidth="1"/>
    <col min="5385" max="5385" width="11.5703125" style="9" customWidth="1"/>
    <col min="5386" max="5386" width="13.7109375" style="9" customWidth="1"/>
    <col min="5387" max="5632" width="9.140625" style="9"/>
    <col min="5633" max="5633" width="2.140625" style="9" customWidth="1"/>
    <col min="5634" max="5634" width="3.7109375" style="9" customWidth="1"/>
    <col min="5635" max="5635" width="19.42578125" style="9" customWidth="1"/>
    <col min="5636" max="5636" width="15.140625" style="9" customWidth="1"/>
    <col min="5637" max="5637" width="6.5703125" style="9" customWidth="1"/>
    <col min="5638" max="5638" width="52.140625" style="9" customWidth="1"/>
    <col min="5639" max="5639" width="5.85546875" style="9" customWidth="1"/>
    <col min="5640" max="5640" width="7" style="9" customWidth="1"/>
    <col min="5641" max="5641" width="11.5703125" style="9" customWidth="1"/>
    <col min="5642" max="5642" width="13.7109375" style="9" customWidth="1"/>
    <col min="5643" max="5888" width="9.140625" style="9"/>
    <col min="5889" max="5889" width="2.140625" style="9" customWidth="1"/>
    <col min="5890" max="5890" width="3.7109375" style="9" customWidth="1"/>
    <col min="5891" max="5891" width="19.42578125" style="9" customWidth="1"/>
    <col min="5892" max="5892" width="15.140625" style="9" customWidth="1"/>
    <col min="5893" max="5893" width="6.5703125" style="9" customWidth="1"/>
    <col min="5894" max="5894" width="52.140625" style="9" customWidth="1"/>
    <col min="5895" max="5895" width="5.85546875" style="9" customWidth="1"/>
    <col min="5896" max="5896" width="7" style="9" customWidth="1"/>
    <col min="5897" max="5897" width="11.5703125" style="9" customWidth="1"/>
    <col min="5898" max="5898" width="13.7109375" style="9" customWidth="1"/>
    <col min="5899" max="6144" width="9.140625" style="9"/>
    <col min="6145" max="6145" width="2.140625" style="9" customWidth="1"/>
    <col min="6146" max="6146" width="3.7109375" style="9" customWidth="1"/>
    <col min="6147" max="6147" width="19.42578125" style="9" customWidth="1"/>
    <col min="6148" max="6148" width="15.140625" style="9" customWidth="1"/>
    <col min="6149" max="6149" width="6.5703125" style="9" customWidth="1"/>
    <col min="6150" max="6150" width="52.140625" style="9" customWidth="1"/>
    <col min="6151" max="6151" width="5.85546875" style="9" customWidth="1"/>
    <col min="6152" max="6152" width="7" style="9" customWidth="1"/>
    <col min="6153" max="6153" width="11.5703125" style="9" customWidth="1"/>
    <col min="6154" max="6154" width="13.7109375" style="9" customWidth="1"/>
    <col min="6155" max="6400" width="9.140625" style="9"/>
    <col min="6401" max="6401" width="2.140625" style="9" customWidth="1"/>
    <col min="6402" max="6402" width="3.7109375" style="9" customWidth="1"/>
    <col min="6403" max="6403" width="19.42578125" style="9" customWidth="1"/>
    <col min="6404" max="6404" width="15.140625" style="9" customWidth="1"/>
    <col min="6405" max="6405" width="6.5703125" style="9" customWidth="1"/>
    <col min="6406" max="6406" width="52.140625" style="9" customWidth="1"/>
    <col min="6407" max="6407" width="5.85546875" style="9" customWidth="1"/>
    <col min="6408" max="6408" width="7" style="9" customWidth="1"/>
    <col min="6409" max="6409" width="11.5703125" style="9" customWidth="1"/>
    <col min="6410" max="6410" width="13.7109375" style="9" customWidth="1"/>
    <col min="6411" max="6656" width="9.140625" style="9"/>
    <col min="6657" max="6657" width="2.140625" style="9" customWidth="1"/>
    <col min="6658" max="6658" width="3.7109375" style="9" customWidth="1"/>
    <col min="6659" max="6659" width="19.42578125" style="9" customWidth="1"/>
    <col min="6660" max="6660" width="15.140625" style="9" customWidth="1"/>
    <col min="6661" max="6661" width="6.5703125" style="9" customWidth="1"/>
    <col min="6662" max="6662" width="52.140625" style="9" customWidth="1"/>
    <col min="6663" max="6663" width="5.85546875" style="9" customWidth="1"/>
    <col min="6664" max="6664" width="7" style="9" customWidth="1"/>
    <col min="6665" max="6665" width="11.5703125" style="9" customWidth="1"/>
    <col min="6666" max="6666" width="13.7109375" style="9" customWidth="1"/>
    <col min="6667" max="6912" width="9.140625" style="9"/>
    <col min="6913" max="6913" width="2.140625" style="9" customWidth="1"/>
    <col min="6914" max="6914" width="3.7109375" style="9" customWidth="1"/>
    <col min="6915" max="6915" width="19.42578125" style="9" customWidth="1"/>
    <col min="6916" max="6916" width="15.140625" style="9" customWidth="1"/>
    <col min="6917" max="6917" width="6.5703125" style="9" customWidth="1"/>
    <col min="6918" max="6918" width="52.140625" style="9" customWidth="1"/>
    <col min="6919" max="6919" width="5.85546875" style="9" customWidth="1"/>
    <col min="6920" max="6920" width="7" style="9" customWidth="1"/>
    <col min="6921" max="6921" width="11.5703125" style="9" customWidth="1"/>
    <col min="6922" max="6922" width="13.7109375" style="9" customWidth="1"/>
    <col min="6923" max="7168" width="9.140625" style="9"/>
    <col min="7169" max="7169" width="2.140625" style="9" customWidth="1"/>
    <col min="7170" max="7170" width="3.7109375" style="9" customWidth="1"/>
    <col min="7171" max="7171" width="19.42578125" style="9" customWidth="1"/>
    <col min="7172" max="7172" width="15.140625" style="9" customWidth="1"/>
    <col min="7173" max="7173" width="6.5703125" style="9" customWidth="1"/>
    <col min="7174" max="7174" width="52.140625" style="9" customWidth="1"/>
    <col min="7175" max="7175" width="5.85546875" style="9" customWidth="1"/>
    <col min="7176" max="7176" width="7" style="9" customWidth="1"/>
    <col min="7177" max="7177" width="11.5703125" style="9" customWidth="1"/>
    <col min="7178" max="7178" width="13.7109375" style="9" customWidth="1"/>
    <col min="7179" max="7424" width="9.140625" style="9"/>
    <col min="7425" max="7425" width="2.140625" style="9" customWidth="1"/>
    <col min="7426" max="7426" width="3.7109375" style="9" customWidth="1"/>
    <col min="7427" max="7427" width="19.42578125" style="9" customWidth="1"/>
    <col min="7428" max="7428" width="15.140625" style="9" customWidth="1"/>
    <col min="7429" max="7429" width="6.5703125" style="9" customWidth="1"/>
    <col min="7430" max="7430" width="52.140625" style="9" customWidth="1"/>
    <col min="7431" max="7431" width="5.85546875" style="9" customWidth="1"/>
    <col min="7432" max="7432" width="7" style="9" customWidth="1"/>
    <col min="7433" max="7433" width="11.5703125" style="9" customWidth="1"/>
    <col min="7434" max="7434" width="13.7109375" style="9" customWidth="1"/>
    <col min="7435" max="7680" width="9.140625" style="9"/>
    <col min="7681" max="7681" width="2.140625" style="9" customWidth="1"/>
    <col min="7682" max="7682" width="3.7109375" style="9" customWidth="1"/>
    <col min="7683" max="7683" width="19.42578125" style="9" customWidth="1"/>
    <col min="7684" max="7684" width="15.140625" style="9" customWidth="1"/>
    <col min="7685" max="7685" width="6.5703125" style="9" customWidth="1"/>
    <col min="7686" max="7686" width="52.140625" style="9" customWidth="1"/>
    <col min="7687" max="7687" width="5.85546875" style="9" customWidth="1"/>
    <col min="7688" max="7688" width="7" style="9" customWidth="1"/>
    <col min="7689" max="7689" width="11.5703125" style="9" customWidth="1"/>
    <col min="7690" max="7690" width="13.7109375" style="9" customWidth="1"/>
    <col min="7691" max="7936" width="9.140625" style="9"/>
    <col min="7937" max="7937" width="2.140625" style="9" customWidth="1"/>
    <col min="7938" max="7938" width="3.7109375" style="9" customWidth="1"/>
    <col min="7939" max="7939" width="19.42578125" style="9" customWidth="1"/>
    <col min="7940" max="7940" width="15.140625" style="9" customWidth="1"/>
    <col min="7941" max="7941" width="6.5703125" style="9" customWidth="1"/>
    <col min="7942" max="7942" width="52.140625" style="9" customWidth="1"/>
    <col min="7943" max="7943" width="5.85546875" style="9" customWidth="1"/>
    <col min="7944" max="7944" width="7" style="9" customWidth="1"/>
    <col min="7945" max="7945" width="11.5703125" style="9" customWidth="1"/>
    <col min="7946" max="7946" width="13.7109375" style="9" customWidth="1"/>
    <col min="7947" max="8192" width="9.140625" style="9"/>
    <col min="8193" max="8193" width="2.140625" style="9" customWidth="1"/>
    <col min="8194" max="8194" width="3.7109375" style="9" customWidth="1"/>
    <col min="8195" max="8195" width="19.42578125" style="9" customWidth="1"/>
    <col min="8196" max="8196" width="15.140625" style="9" customWidth="1"/>
    <col min="8197" max="8197" width="6.5703125" style="9" customWidth="1"/>
    <col min="8198" max="8198" width="52.140625" style="9" customWidth="1"/>
    <col min="8199" max="8199" width="5.85546875" style="9" customWidth="1"/>
    <col min="8200" max="8200" width="7" style="9" customWidth="1"/>
    <col min="8201" max="8201" width="11.5703125" style="9" customWidth="1"/>
    <col min="8202" max="8202" width="13.7109375" style="9" customWidth="1"/>
    <col min="8203" max="8448" width="9.140625" style="9"/>
    <col min="8449" max="8449" width="2.140625" style="9" customWidth="1"/>
    <col min="8450" max="8450" width="3.7109375" style="9" customWidth="1"/>
    <col min="8451" max="8451" width="19.42578125" style="9" customWidth="1"/>
    <col min="8452" max="8452" width="15.140625" style="9" customWidth="1"/>
    <col min="8453" max="8453" width="6.5703125" style="9" customWidth="1"/>
    <col min="8454" max="8454" width="52.140625" style="9" customWidth="1"/>
    <col min="8455" max="8455" width="5.85546875" style="9" customWidth="1"/>
    <col min="8456" max="8456" width="7" style="9" customWidth="1"/>
    <col min="8457" max="8457" width="11.5703125" style="9" customWidth="1"/>
    <col min="8458" max="8458" width="13.7109375" style="9" customWidth="1"/>
    <col min="8459" max="8704" width="9.140625" style="9"/>
    <col min="8705" max="8705" width="2.140625" style="9" customWidth="1"/>
    <col min="8706" max="8706" width="3.7109375" style="9" customWidth="1"/>
    <col min="8707" max="8707" width="19.42578125" style="9" customWidth="1"/>
    <col min="8708" max="8708" width="15.140625" style="9" customWidth="1"/>
    <col min="8709" max="8709" width="6.5703125" style="9" customWidth="1"/>
    <col min="8710" max="8710" width="52.140625" style="9" customWidth="1"/>
    <col min="8711" max="8711" width="5.85546875" style="9" customWidth="1"/>
    <col min="8712" max="8712" width="7" style="9" customWidth="1"/>
    <col min="8713" max="8713" width="11.5703125" style="9" customWidth="1"/>
    <col min="8714" max="8714" width="13.7109375" style="9" customWidth="1"/>
    <col min="8715" max="8960" width="9.140625" style="9"/>
    <col min="8961" max="8961" width="2.140625" style="9" customWidth="1"/>
    <col min="8962" max="8962" width="3.7109375" style="9" customWidth="1"/>
    <col min="8963" max="8963" width="19.42578125" style="9" customWidth="1"/>
    <col min="8964" max="8964" width="15.140625" style="9" customWidth="1"/>
    <col min="8965" max="8965" width="6.5703125" style="9" customWidth="1"/>
    <col min="8966" max="8966" width="52.140625" style="9" customWidth="1"/>
    <col min="8967" max="8967" width="5.85546875" style="9" customWidth="1"/>
    <col min="8968" max="8968" width="7" style="9" customWidth="1"/>
    <col min="8969" max="8969" width="11.5703125" style="9" customWidth="1"/>
    <col min="8970" max="8970" width="13.7109375" style="9" customWidth="1"/>
    <col min="8971" max="9216" width="9.140625" style="9"/>
    <col min="9217" max="9217" width="2.140625" style="9" customWidth="1"/>
    <col min="9218" max="9218" width="3.7109375" style="9" customWidth="1"/>
    <col min="9219" max="9219" width="19.42578125" style="9" customWidth="1"/>
    <col min="9220" max="9220" width="15.140625" style="9" customWidth="1"/>
    <col min="9221" max="9221" width="6.5703125" style="9" customWidth="1"/>
    <col min="9222" max="9222" width="52.140625" style="9" customWidth="1"/>
    <col min="9223" max="9223" width="5.85546875" style="9" customWidth="1"/>
    <col min="9224" max="9224" width="7" style="9" customWidth="1"/>
    <col min="9225" max="9225" width="11.5703125" style="9" customWidth="1"/>
    <col min="9226" max="9226" width="13.7109375" style="9" customWidth="1"/>
    <col min="9227" max="9472" width="9.140625" style="9"/>
    <col min="9473" max="9473" width="2.140625" style="9" customWidth="1"/>
    <col min="9474" max="9474" width="3.7109375" style="9" customWidth="1"/>
    <col min="9475" max="9475" width="19.42578125" style="9" customWidth="1"/>
    <col min="9476" max="9476" width="15.140625" style="9" customWidth="1"/>
    <col min="9477" max="9477" width="6.5703125" style="9" customWidth="1"/>
    <col min="9478" max="9478" width="52.140625" style="9" customWidth="1"/>
    <col min="9479" max="9479" width="5.85546875" style="9" customWidth="1"/>
    <col min="9480" max="9480" width="7" style="9" customWidth="1"/>
    <col min="9481" max="9481" width="11.5703125" style="9" customWidth="1"/>
    <col min="9482" max="9482" width="13.7109375" style="9" customWidth="1"/>
    <col min="9483" max="9728" width="9.140625" style="9"/>
    <col min="9729" max="9729" width="2.140625" style="9" customWidth="1"/>
    <col min="9730" max="9730" width="3.7109375" style="9" customWidth="1"/>
    <col min="9731" max="9731" width="19.42578125" style="9" customWidth="1"/>
    <col min="9732" max="9732" width="15.140625" style="9" customWidth="1"/>
    <col min="9733" max="9733" width="6.5703125" style="9" customWidth="1"/>
    <col min="9734" max="9734" width="52.140625" style="9" customWidth="1"/>
    <col min="9735" max="9735" width="5.85546875" style="9" customWidth="1"/>
    <col min="9736" max="9736" width="7" style="9" customWidth="1"/>
    <col min="9737" max="9737" width="11.5703125" style="9" customWidth="1"/>
    <col min="9738" max="9738" width="13.7109375" style="9" customWidth="1"/>
    <col min="9739" max="9984" width="9.140625" style="9"/>
    <col min="9985" max="9985" width="2.140625" style="9" customWidth="1"/>
    <col min="9986" max="9986" width="3.7109375" style="9" customWidth="1"/>
    <col min="9987" max="9987" width="19.42578125" style="9" customWidth="1"/>
    <col min="9988" max="9988" width="15.140625" style="9" customWidth="1"/>
    <col min="9989" max="9989" width="6.5703125" style="9" customWidth="1"/>
    <col min="9990" max="9990" width="52.140625" style="9" customWidth="1"/>
    <col min="9991" max="9991" width="5.85546875" style="9" customWidth="1"/>
    <col min="9992" max="9992" width="7" style="9" customWidth="1"/>
    <col min="9993" max="9993" width="11.5703125" style="9" customWidth="1"/>
    <col min="9994" max="9994" width="13.7109375" style="9" customWidth="1"/>
    <col min="9995" max="10240" width="9.140625" style="9"/>
    <col min="10241" max="10241" width="2.140625" style="9" customWidth="1"/>
    <col min="10242" max="10242" width="3.7109375" style="9" customWidth="1"/>
    <col min="10243" max="10243" width="19.42578125" style="9" customWidth="1"/>
    <col min="10244" max="10244" width="15.140625" style="9" customWidth="1"/>
    <col min="10245" max="10245" width="6.5703125" style="9" customWidth="1"/>
    <col min="10246" max="10246" width="52.140625" style="9" customWidth="1"/>
    <col min="10247" max="10247" width="5.85546875" style="9" customWidth="1"/>
    <col min="10248" max="10248" width="7" style="9" customWidth="1"/>
    <col min="10249" max="10249" width="11.5703125" style="9" customWidth="1"/>
    <col min="10250" max="10250" width="13.7109375" style="9" customWidth="1"/>
    <col min="10251" max="10496" width="9.140625" style="9"/>
    <col min="10497" max="10497" width="2.140625" style="9" customWidth="1"/>
    <col min="10498" max="10498" width="3.7109375" style="9" customWidth="1"/>
    <col min="10499" max="10499" width="19.42578125" style="9" customWidth="1"/>
    <col min="10500" max="10500" width="15.140625" style="9" customWidth="1"/>
    <col min="10501" max="10501" width="6.5703125" style="9" customWidth="1"/>
    <col min="10502" max="10502" width="52.140625" style="9" customWidth="1"/>
    <col min="10503" max="10503" width="5.85546875" style="9" customWidth="1"/>
    <col min="10504" max="10504" width="7" style="9" customWidth="1"/>
    <col min="10505" max="10505" width="11.5703125" style="9" customWidth="1"/>
    <col min="10506" max="10506" width="13.7109375" style="9" customWidth="1"/>
    <col min="10507" max="10752" width="9.140625" style="9"/>
    <col min="10753" max="10753" width="2.140625" style="9" customWidth="1"/>
    <col min="10754" max="10754" width="3.7109375" style="9" customWidth="1"/>
    <col min="10755" max="10755" width="19.42578125" style="9" customWidth="1"/>
    <col min="10756" max="10756" width="15.140625" style="9" customWidth="1"/>
    <col min="10757" max="10757" width="6.5703125" style="9" customWidth="1"/>
    <col min="10758" max="10758" width="52.140625" style="9" customWidth="1"/>
    <col min="10759" max="10759" width="5.85546875" style="9" customWidth="1"/>
    <col min="10760" max="10760" width="7" style="9" customWidth="1"/>
    <col min="10761" max="10761" width="11.5703125" style="9" customWidth="1"/>
    <col min="10762" max="10762" width="13.7109375" style="9" customWidth="1"/>
    <col min="10763" max="11008" width="9.140625" style="9"/>
    <col min="11009" max="11009" width="2.140625" style="9" customWidth="1"/>
    <col min="11010" max="11010" width="3.7109375" style="9" customWidth="1"/>
    <col min="11011" max="11011" width="19.42578125" style="9" customWidth="1"/>
    <col min="11012" max="11012" width="15.140625" style="9" customWidth="1"/>
    <col min="11013" max="11013" width="6.5703125" style="9" customWidth="1"/>
    <col min="11014" max="11014" width="52.140625" style="9" customWidth="1"/>
    <col min="11015" max="11015" width="5.85546875" style="9" customWidth="1"/>
    <col min="11016" max="11016" width="7" style="9" customWidth="1"/>
    <col min="11017" max="11017" width="11.5703125" style="9" customWidth="1"/>
    <col min="11018" max="11018" width="13.7109375" style="9" customWidth="1"/>
    <col min="11019" max="11264" width="9.140625" style="9"/>
    <col min="11265" max="11265" width="2.140625" style="9" customWidth="1"/>
    <col min="11266" max="11266" width="3.7109375" style="9" customWidth="1"/>
    <col min="11267" max="11267" width="19.42578125" style="9" customWidth="1"/>
    <col min="11268" max="11268" width="15.140625" style="9" customWidth="1"/>
    <col min="11269" max="11269" width="6.5703125" style="9" customWidth="1"/>
    <col min="11270" max="11270" width="52.140625" style="9" customWidth="1"/>
    <col min="11271" max="11271" width="5.85546875" style="9" customWidth="1"/>
    <col min="11272" max="11272" width="7" style="9" customWidth="1"/>
    <col min="11273" max="11273" width="11.5703125" style="9" customWidth="1"/>
    <col min="11274" max="11274" width="13.7109375" style="9" customWidth="1"/>
    <col min="11275" max="11520" width="9.140625" style="9"/>
    <col min="11521" max="11521" width="2.140625" style="9" customWidth="1"/>
    <col min="11522" max="11522" width="3.7109375" style="9" customWidth="1"/>
    <col min="11523" max="11523" width="19.42578125" style="9" customWidth="1"/>
    <col min="11524" max="11524" width="15.140625" style="9" customWidth="1"/>
    <col min="11525" max="11525" width="6.5703125" style="9" customWidth="1"/>
    <col min="11526" max="11526" width="52.140625" style="9" customWidth="1"/>
    <col min="11527" max="11527" width="5.85546875" style="9" customWidth="1"/>
    <col min="11528" max="11528" width="7" style="9" customWidth="1"/>
    <col min="11529" max="11529" width="11.5703125" style="9" customWidth="1"/>
    <col min="11530" max="11530" width="13.7109375" style="9" customWidth="1"/>
    <col min="11531" max="11776" width="9.140625" style="9"/>
    <col min="11777" max="11777" width="2.140625" style="9" customWidth="1"/>
    <col min="11778" max="11778" width="3.7109375" style="9" customWidth="1"/>
    <col min="11779" max="11779" width="19.42578125" style="9" customWidth="1"/>
    <col min="11780" max="11780" width="15.140625" style="9" customWidth="1"/>
    <col min="11781" max="11781" width="6.5703125" style="9" customWidth="1"/>
    <col min="11782" max="11782" width="52.140625" style="9" customWidth="1"/>
    <col min="11783" max="11783" width="5.85546875" style="9" customWidth="1"/>
    <col min="11784" max="11784" width="7" style="9" customWidth="1"/>
    <col min="11785" max="11785" width="11.5703125" style="9" customWidth="1"/>
    <col min="11786" max="11786" width="13.7109375" style="9" customWidth="1"/>
    <col min="11787" max="12032" width="9.140625" style="9"/>
    <col min="12033" max="12033" width="2.140625" style="9" customWidth="1"/>
    <col min="12034" max="12034" width="3.7109375" style="9" customWidth="1"/>
    <col min="12035" max="12035" width="19.42578125" style="9" customWidth="1"/>
    <col min="12036" max="12036" width="15.140625" style="9" customWidth="1"/>
    <col min="12037" max="12037" width="6.5703125" style="9" customWidth="1"/>
    <col min="12038" max="12038" width="52.140625" style="9" customWidth="1"/>
    <col min="12039" max="12039" width="5.85546875" style="9" customWidth="1"/>
    <col min="12040" max="12040" width="7" style="9" customWidth="1"/>
    <col min="12041" max="12041" width="11.5703125" style="9" customWidth="1"/>
    <col min="12042" max="12042" width="13.7109375" style="9" customWidth="1"/>
    <col min="12043" max="12288" width="9.140625" style="9"/>
    <col min="12289" max="12289" width="2.140625" style="9" customWidth="1"/>
    <col min="12290" max="12290" width="3.7109375" style="9" customWidth="1"/>
    <col min="12291" max="12291" width="19.42578125" style="9" customWidth="1"/>
    <col min="12292" max="12292" width="15.140625" style="9" customWidth="1"/>
    <col min="12293" max="12293" width="6.5703125" style="9" customWidth="1"/>
    <col min="12294" max="12294" width="52.140625" style="9" customWidth="1"/>
    <col min="12295" max="12295" width="5.85546875" style="9" customWidth="1"/>
    <col min="12296" max="12296" width="7" style="9" customWidth="1"/>
    <col min="12297" max="12297" width="11.5703125" style="9" customWidth="1"/>
    <col min="12298" max="12298" width="13.7109375" style="9" customWidth="1"/>
    <col min="12299" max="12544" width="9.140625" style="9"/>
    <col min="12545" max="12545" width="2.140625" style="9" customWidth="1"/>
    <col min="12546" max="12546" width="3.7109375" style="9" customWidth="1"/>
    <col min="12547" max="12547" width="19.42578125" style="9" customWidth="1"/>
    <col min="12548" max="12548" width="15.140625" style="9" customWidth="1"/>
    <col min="12549" max="12549" width="6.5703125" style="9" customWidth="1"/>
    <col min="12550" max="12550" width="52.140625" style="9" customWidth="1"/>
    <col min="12551" max="12551" width="5.85546875" style="9" customWidth="1"/>
    <col min="12552" max="12552" width="7" style="9" customWidth="1"/>
    <col min="12553" max="12553" width="11.5703125" style="9" customWidth="1"/>
    <col min="12554" max="12554" width="13.7109375" style="9" customWidth="1"/>
    <col min="12555" max="12800" width="9.140625" style="9"/>
    <col min="12801" max="12801" width="2.140625" style="9" customWidth="1"/>
    <col min="12802" max="12802" width="3.7109375" style="9" customWidth="1"/>
    <col min="12803" max="12803" width="19.42578125" style="9" customWidth="1"/>
    <col min="12804" max="12804" width="15.140625" style="9" customWidth="1"/>
    <col min="12805" max="12805" width="6.5703125" style="9" customWidth="1"/>
    <col min="12806" max="12806" width="52.140625" style="9" customWidth="1"/>
    <col min="12807" max="12807" width="5.85546875" style="9" customWidth="1"/>
    <col min="12808" max="12808" width="7" style="9" customWidth="1"/>
    <col min="12809" max="12809" width="11.5703125" style="9" customWidth="1"/>
    <col min="12810" max="12810" width="13.7109375" style="9" customWidth="1"/>
    <col min="12811" max="13056" width="9.140625" style="9"/>
    <col min="13057" max="13057" width="2.140625" style="9" customWidth="1"/>
    <col min="13058" max="13058" width="3.7109375" style="9" customWidth="1"/>
    <col min="13059" max="13059" width="19.42578125" style="9" customWidth="1"/>
    <col min="13060" max="13060" width="15.140625" style="9" customWidth="1"/>
    <col min="13061" max="13061" width="6.5703125" style="9" customWidth="1"/>
    <col min="13062" max="13062" width="52.140625" style="9" customWidth="1"/>
    <col min="13063" max="13063" width="5.85546875" style="9" customWidth="1"/>
    <col min="13064" max="13064" width="7" style="9" customWidth="1"/>
    <col min="13065" max="13065" width="11.5703125" style="9" customWidth="1"/>
    <col min="13066" max="13066" width="13.7109375" style="9" customWidth="1"/>
    <col min="13067" max="13312" width="9.140625" style="9"/>
    <col min="13313" max="13313" width="2.140625" style="9" customWidth="1"/>
    <col min="13314" max="13314" width="3.7109375" style="9" customWidth="1"/>
    <col min="13315" max="13315" width="19.42578125" style="9" customWidth="1"/>
    <col min="13316" max="13316" width="15.140625" style="9" customWidth="1"/>
    <col min="13317" max="13317" width="6.5703125" style="9" customWidth="1"/>
    <col min="13318" max="13318" width="52.140625" style="9" customWidth="1"/>
    <col min="13319" max="13319" width="5.85546875" style="9" customWidth="1"/>
    <col min="13320" max="13320" width="7" style="9" customWidth="1"/>
    <col min="13321" max="13321" width="11.5703125" style="9" customWidth="1"/>
    <col min="13322" max="13322" width="13.7109375" style="9" customWidth="1"/>
    <col min="13323" max="13568" width="9.140625" style="9"/>
    <col min="13569" max="13569" width="2.140625" style="9" customWidth="1"/>
    <col min="13570" max="13570" width="3.7109375" style="9" customWidth="1"/>
    <col min="13571" max="13571" width="19.42578125" style="9" customWidth="1"/>
    <col min="13572" max="13572" width="15.140625" style="9" customWidth="1"/>
    <col min="13573" max="13573" width="6.5703125" style="9" customWidth="1"/>
    <col min="13574" max="13574" width="52.140625" style="9" customWidth="1"/>
    <col min="13575" max="13575" width="5.85546875" style="9" customWidth="1"/>
    <col min="13576" max="13576" width="7" style="9" customWidth="1"/>
    <col min="13577" max="13577" width="11.5703125" style="9" customWidth="1"/>
    <col min="13578" max="13578" width="13.7109375" style="9" customWidth="1"/>
    <col min="13579" max="13824" width="9.140625" style="9"/>
    <col min="13825" max="13825" width="2.140625" style="9" customWidth="1"/>
    <col min="13826" max="13826" width="3.7109375" style="9" customWidth="1"/>
    <col min="13827" max="13827" width="19.42578125" style="9" customWidth="1"/>
    <col min="13828" max="13828" width="15.140625" style="9" customWidth="1"/>
    <col min="13829" max="13829" width="6.5703125" style="9" customWidth="1"/>
    <col min="13830" max="13830" width="52.140625" style="9" customWidth="1"/>
    <col min="13831" max="13831" width="5.85546875" style="9" customWidth="1"/>
    <col min="13832" max="13832" width="7" style="9" customWidth="1"/>
    <col min="13833" max="13833" width="11.5703125" style="9" customWidth="1"/>
    <col min="13834" max="13834" width="13.7109375" style="9" customWidth="1"/>
    <col min="13835" max="14080" width="9.140625" style="9"/>
    <col min="14081" max="14081" width="2.140625" style="9" customWidth="1"/>
    <col min="14082" max="14082" width="3.7109375" style="9" customWidth="1"/>
    <col min="14083" max="14083" width="19.42578125" style="9" customWidth="1"/>
    <col min="14084" max="14084" width="15.140625" style="9" customWidth="1"/>
    <col min="14085" max="14085" width="6.5703125" style="9" customWidth="1"/>
    <col min="14086" max="14086" width="52.140625" style="9" customWidth="1"/>
    <col min="14087" max="14087" width="5.85546875" style="9" customWidth="1"/>
    <col min="14088" max="14088" width="7" style="9" customWidth="1"/>
    <col min="14089" max="14089" width="11.5703125" style="9" customWidth="1"/>
    <col min="14090" max="14090" width="13.7109375" style="9" customWidth="1"/>
    <col min="14091" max="14336" width="9.140625" style="9"/>
    <col min="14337" max="14337" width="2.140625" style="9" customWidth="1"/>
    <col min="14338" max="14338" width="3.7109375" style="9" customWidth="1"/>
    <col min="14339" max="14339" width="19.42578125" style="9" customWidth="1"/>
    <col min="14340" max="14340" width="15.140625" style="9" customWidth="1"/>
    <col min="14341" max="14341" width="6.5703125" style="9" customWidth="1"/>
    <col min="14342" max="14342" width="52.140625" style="9" customWidth="1"/>
    <col min="14343" max="14343" width="5.85546875" style="9" customWidth="1"/>
    <col min="14344" max="14344" width="7" style="9" customWidth="1"/>
    <col min="14345" max="14345" width="11.5703125" style="9" customWidth="1"/>
    <col min="14346" max="14346" width="13.7109375" style="9" customWidth="1"/>
    <col min="14347" max="14592" width="9.140625" style="9"/>
    <col min="14593" max="14593" width="2.140625" style="9" customWidth="1"/>
    <col min="14594" max="14594" width="3.7109375" style="9" customWidth="1"/>
    <col min="14595" max="14595" width="19.42578125" style="9" customWidth="1"/>
    <col min="14596" max="14596" width="15.140625" style="9" customWidth="1"/>
    <col min="14597" max="14597" width="6.5703125" style="9" customWidth="1"/>
    <col min="14598" max="14598" width="52.140625" style="9" customWidth="1"/>
    <col min="14599" max="14599" width="5.85546875" style="9" customWidth="1"/>
    <col min="14600" max="14600" width="7" style="9" customWidth="1"/>
    <col min="14601" max="14601" width="11.5703125" style="9" customWidth="1"/>
    <col min="14602" max="14602" width="13.7109375" style="9" customWidth="1"/>
    <col min="14603" max="14848" width="9.140625" style="9"/>
    <col min="14849" max="14849" width="2.140625" style="9" customWidth="1"/>
    <col min="14850" max="14850" width="3.7109375" style="9" customWidth="1"/>
    <col min="14851" max="14851" width="19.42578125" style="9" customWidth="1"/>
    <col min="14852" max="14852" width="15.140625" style="9" customWidth="1"/>
    <col min="14853" max="14853" width="6.5703125" style="9" customWidth="1"/>
    <col min="14854" max="14854" width="52.140625" style="9" customWidth="1"/>
    <col min="14855" max="14855" width="5.85546875" style="9" customWidth="1"/>
    <col min="14856" max="14856" width="7" style="9" customWidth="1"/>
    <col min="14857" max="14857" width="11.5703125" style="9" customWidth="1"/>
    <col min="14858" max="14858" width="13.7109375" style="9" customWidth="1"/>
    <col min="14859" max="15104" width="9.140625" style="9"/>
    <col min="15105" max="15105" width="2.140625" style="9" customWidth="1"/>
    <col min="15106" max="15106" width="3.7109375" style="9" customWidth="1"/>
    <col min="15107" max="15107" width="19.42578125" style="9" customWidth="1"/>
    <col min="15108" max="15108" width="15.140625" style="9" customWidth="1"/>
    <col min="15109" max="15109" width="6.5703125" style="9" customWidth="1"/>
    <col min="15110" max="15110" width="52.140625" style="9" customWidth="1"/>
    <col min="15111" max="15111" width="5.85546875" style="9" customWidth="1"/>
    <col min="15112" max="15112" width="7" style="9" customWidth="1"/>
    <col min="15113" max="15113" width="11.5703125" style="9" customWidth="1"/>
    <col min="15114" max="15114" width="13.7109375" style="9" customWidth="1"/>
    <col min="15115" max="15360" width="9.140625" style="9"/>
    <col min="15361" max="15361" width="2.140625" style="9" customWidth="1"/>
    <col min="15362" max="15362" width="3.7109375" style="9" customWidth="1"/>
    <col min="15363" max="15363" width="19.42578125" style="9" customWidth="1"/>
    <col min="15364" max="15364" width="15.140625" style="9" customWidth="1"/>
    <col min="15365" max="15365" width="6.5703125" style="9" customWidth="1"/>
    <col min="15366" max="15366" width="52.140625" style="9" customWidth="1"/>
    <col min="15367" max="15367" width="5.85546875" style="9" customWidth="1"/>
    <col min="15368" max="15368" width="7" style="9" customWidth="1"/>
    <col min="15369" max="15369" width="11.5703125" style="9" customWidth="1"/>
    <col min="15370" max="15370" width="13.7109375" style="9" customWidth="1"/>
    <col min="15371" max="15616" width="9.140625" style="9"/>
    <col min="15617" max="15617" width="2.140625" style="9" customWidth="1"/>
    <col min="15618" max="15618" width="3.7109375" style="9" customWidth="1"/>
    <col min="15619" max="15619" width="19.42578125" style="9" customWidth="1"/>
    <col min="15620" max="15620" width="15.140625" style="9" customWidth="1"/>
    <col min="15621" max="15621" width="6.5703125" style="9" customWidth="1"/>
    <col min="15622" max="15622" width="52.140625" style="9" customWidth="1"/>
    <col min="15623" max="15623" width="5.85546875" style="9" customWidth="1"/>
    <col min="15624" max="15624" width="7" style="9" customWidth="1"/>
    <col min="15625" max="15625" width="11.5703125" style="9" customWidth="1"/>
    <col min="15626" max="15626" width="13.7109375" style="9" customWidth="1"/>
    <col min="15627" max="15872" width="9.140625" style="9"/>
    <col min="15873" max="15873" width="2.140625" style="9" customWidth="1"/>
    <col min="15874" max="15874" width="3.7109375" style="9" customWidth="1"/>
    <col min="15875" max="15875" width="19.42578125" style="9" customWidth="1"/>
    <col min="15876" max="15876" width="15.140625" style="9" customWidth="1"/>
    <col min="15877" max="15877" width="6.5703125" style="9" customWidth="1"/>
    <col min="15878" max="15878" width="52.140625" style="9" customWidth="1"/>
    <col min="15879" max="15879" width="5.85546875" style="9" customWidth="1"/>
    <col min="15880" max="15880" width="7" style="9" customWidth="1"/>
    <col min="15881" max="15881" width="11.5703125" style="9" customWidth="1"/>
    <col min="15882" max="15882" width="13.7109375" style="9" customWidth="1"/>
    <col min="15883" max="16128" width="9.140625" style="9"/>
    <col min="16129" max="16129" width="2.140625" style="9" customWidth="1"/>
    <col min="16130" max="16130" width="3.7109375" style="9" customWidth="1"/>
    <col min="16131" max="16131" width="19.42578125" style="9" customWidth="1"/>
    <col min="16132" max="16132" width="15.140625" style="9" customWidth="1"/>
    <col min="16133" max="16133" width="6.5703125" style="9" customWidth="1"/>
    <col min="16134" max="16134" width="52.140625" style="9" customWidth="1"/>
    <col min="16135" max="16135" width="5.85546875" style="9" customWidth="1"/>
    <col min="16136" max="16136" width="7" style="9" customWidth="1"/>
    <col min="16137" max="16137" width="11.5703125" style="9" customWidth="1"/>
    <col min="16138" max="16138" width="13.7109375" style="9" customWidth="1"/>
    <col min="16139" max="16384" width="9.140625" style="9"/>
  </cols>
  <sheetData>
    <row r="1" spans="1:16" s="8" customFormat="1" ht="15" customHeight="1" x14ac:dyDescent="0.2">
      <c r="B1" s="19"/>
      <c r="C1" s="19"/>
      <c r="D1" s="10"/>
      <c r="E1" s="10"/>
      <c r="F1" s="2"/>
      <c r="G1" s="6"/>
      <c r="H1" s="6"/>
      <c r="I1" s="6"/>
      <c r="J1" s="6"/>
      <c r="K1" s="20"/>
    </row>
    <row r="2" spans="1:16" ht="15.75" x14ac:dyDescent="0.25">
      <c r="A2" s="8"/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1:16" x14ac:dyDescent="0.2">
      <c r="A3" s="8"/>
      <c r="B3" s="10"/>
      <c r="C3" s="29" t="s">
        <v>10</v>
      </c>
      <c r="D3" s="29"/>
      <c r="E3" s="29"/>
      <c r="F3" s="29"/>
      <c r="G3" s="29"/>
      <c r="H3" s="29"/>
      <c r="I3" s="29"/>
      <c r="J3" s="8"/>
    </row>
    <row r="4" spans="1:16" x14ac:dyDescent="0.2">
      <c r="A4" s="8"/>
      <c r="B4" s="10"/>
      <c r="C4" s="18"/>
      <c r="D4" s="18"/>
      <c r="E4" s="18"/>
      <c r="F4" s="18"/>
      <c r="G4" s="18"/>
      <c r="H4" s="18"/>
      <c r="I4" s="18"/>
      <c r="J4" s="8"/>
    </row>
    <row r="5" spans="1:16" s="17" customFormat="1" ht="34.5" customHeight="1" x14ac:dyDescent="0.25">
      <c r="A5" s="16"/>
      <c r="B5" s="44" t="s">
        <v>122</v>
      </c>
      <c r="C5" s="44"/>
      <c r="D5" s="44"/>
      <c r="E5" s="44"/>
      <c r="F5" s="44"/>
      <c r="G5" s="44"/>
      <c r="H5" s="44"/>
      <c r="I5" s="44"/>
      <c r="J5" s="44"/>
      <c r="K5" s="15"/>
    </row>
    <row r="6" spans="1:16" x14ac:dyDescent="0.2">
      <c r="B6" s="8"/>
      <c r="C6" s="31" t="s">
        <v>1</v>
      </c>
      <c r="D6" s="31"/>
      <c r="E6" s="31"/>
      <c r="F6" s="31"/>
      <c r="G6" s="31"/>
      <c r="H6" s="31"/>
      <c r="I6" s="31"/>
      <c r="J6" s="8"/>
    </row>
    <row r="7" spans="1:16" s="50" customFormat="1" ht="42" customHeight="1" x14ac:dyDescent="0.25">
      <c r="A7" s="45"/>
      <c r="B7" s="46" t="s">
        <v>2</v>
      </c>
      <c r="C7" s="47" t="s">
        <v>3</v>
      </c>
      <c r="D7" s="47"/>
      <c r="E7" s="47"/>
      <c r="F7" s="47"/>
      <c r="G7" s="188" t="s">
        <v>152</v>
      </c>
      <c r="H7" s="189"/>
      <c r="I7" s="46" t="s">
        <v>4</v>
      </c>
      <c r="J7" s="48" t="s">
        <v>119</v>
      </c>
      <c r="K7" s="49"/>
    </row>
    <row r="8" spans="1:16" s="50" customFormat="1" ht="15" x14ac:dyDescent="0.25">
      <c r="A8" s="45"/>
      <c r="B8" s="46"/>
      <c r="C8" s="47"/>
      <c r="D8" s="47"/>
      <c r="E8" s="47"/>
      <c r="F8" s="47"/>
      <c r="G8" s="51" t="s">
        <v>5</v>
      </c>
      <c r="H8" s="51" t="s">
        <v>6</v>
      </c>
      <c r="I8" s="46"/>
      <c r="J8" s="48"/>
      <c r="K8" s="49"/>
    </row>
    <row r="9" spans="1:16" s="58" customFormat="1" ht="18" customHeight="1" x14ac:dyDescent="0.25">
      <c r="A9" s="52"/>
      <c r="B9" s="53">
        <v>1</v>
      </c>
      <c r="C9" s="54" t="s">
        <v>66</v>
      </c>
      <c r="D9" s="55"/>
      <c r="E9" s="55"/>
      <c r="F9" s="56"/>
      <c r="G9" s="51" t="s">
        <v>18</v>
      </c>
      <c r="H9" s="51">
        <v>100</v>
      </c>
      <c r="I9" s="53">
        <v>2022</v>
      </c>
      <c r="J9" s="57">
        <v>5.3</v>
      </c>
      <c r="K9" s="49"/>
      <c r="P9" s="59"/>
    </row>
    <row r="10" spans="1:16" s="58" customFormat="1" ht="30.75" customHeight="1" x14ac:dyDescent="0.25">
      <c r="A10" s="52"/>
      <c r="B10" s="51">
        <v>2</v>
      </c>
      <c r="C10" s="54" t="s">
        <v>67</v>
      </c>
      <c r="D10" s="55"/>
      <c r="E10" s="55"/>
      <c r="F10" s="56"/>
      <c r="G10" s="51" t="s">
        <v>18</v>
      </c>
      <c r="H10" s="51">
        <v>100</v>
      </c>
      <c r="I10" s="53">
        <v>2022</v>
      </c>
      <c r="J10" s="57">
        <v>9.9</v>
      </c>
      <c r="K10" s="49"/>
      <c r="P10" s="59"/>
    </row>
    <row r="11" spans="1:16" s="58" customFormat="1" ht="17.25" customHeight="1" x14ac:dyDescent="0.25">
      <c r="A11" s="52"/>
      <c r="B11" s="60">
        <v>3</v>
      </c>
      <c r="C11" s="61" t="s">
        <v>68</v>
      </c>
      <c r="D11" s="61"/>
      <c r="E11" s="61"/>
      <c r="F11" s="61"/>
      <c r="G11" s="51" t="s">
        <v>18</v>
      </c>
      <c r="H11" s="51">
        <v>500</v>
      </c>
      <c r="I11" s="60">
        <v>2022</v>
      </c>
      <c r="J11" s="62">
        <v>6</v>
      </c>
      <c r="K11" s="49"/>
    </row>
    <row r="12" spans="1:16" s="58" customFormat="1" ht="15" customHeight="1" x14ac:dyDescent="0.25">
      <c r="A12" s="52"/>
      <c r="B12" s="63" t="s">
        <v>118</v>
      </c>
      <c r="C12" s="63"/>
      <c r="D12" s="63"/>
      <c r="E12" s="63"/>
      <c r="F12" s="63"/>
      <c r="G12" s="63"/>
      <c r="H12" s="63"/>
      <c r="I12" s="63"/>
      <c r="J12" s="64">
        <f>SUM(J9:J11)</f>
        <v>21.2</v>
      </c>
      <c r="K12" s="49"/>
    </row>
    <row r="14" spans="1:16" ht="51.75" customHeight="1" x14ac:dyDescent="0.2">
      <c r="B14" s="44" t="s">
        <v>123</v>
      </c>
      <c r="C14" s="44"/>
      <c r="D14" s="44"/>
      <c r="E14" s="44"/>
      <c r="F14" s="44"/>
      <c r="G14" s="44"/>
      <c r="H14" s="44"/>
      <c r="I14" s="44"/>
      <c r="J14" s="44"/>
    </row>
    <row r="15" spans="1:16" x14ac:dyDescent="0.2">
      <c r="B15" s="8"/>
      <c r="C15" s="31" t="s">
        <v>1</v>
      </c>
      <c r="D15" s="31"/>
      <c r="E15" s="31"/>
      <c r="F15" s="31"/>
      <c r="G15" s="31"/>
      <c r="H15" s="31"/>
      <c r="I15" s="31"/>
      <c r="J15" s="8"/>
    </row>
    <row r="16" spans="1:16" s="50" customFormat="1" ht="43.5" customHeight="1" x14ac:dyDescent="0.2">
      <c r="B16" s="46" t="s">
        <v>2</v>
      </c>
      <c r="C16" s="47" t="s">
        <v>3</v>
      </c>
      <c r="D16" s="47"/>
      <c r="E16" s="47"/>
      <c r="F16" s="47"/>
      <c r="G16" s="188" t="s">
        <v>152</v>
      </c>
      <c r="H16" s="189"/>
      <c r="I16" s="46" t="s">
        <v>4</v>
      </c>
      <c r="J16" s="48" t="s">
        <v>119</v>
      </c>
      <c r="K16" s="49"/>
    </row>
    <row r="17" spans="2:11" s="50" customFormat="1" ht="17.25" customHeight="1" x14ac:dyDescent="0.2">
      <c r="B17" s="46"/>
      <c r="C17" s="47"/>
      <c r="D17" s="47"/>
      <c r="E17" s="47"/>
      <c r="F17" s="47"/>
      <c r="G17" s="51" t="s">
        <v>5</v>
      </c>
      <c r="H17" s="51" t="s">
        <v>6</v>
      </c>
      <c r="I17" s="46"/>
      <c r="J17" s="48"/>
      <c r="K17" s="49"/>
    </row>
    <row r="18" spans="2:11" s="50" customFormat="1" ht="32.25" customHeight="1" x14ac:dyDescent="0.2">
      <c r="B18" s="53">
        <v>1</v>
      </c>
      <c r="C18" s="54" t="s">
        <v>42</v>
      </c>
      <c r="D18" s="55"/>
      <c r="E18" s="55"/>
      <c r="F18" s="56"/>
      <c r="G18" s="51" t="s">
        <v>17</v>
      </c>
      <c r="H18" s="51">
        <v>28</v>
      </c>
      <c r="I18" s="53">
        <v>2022</v>
      </c>
      <c r="J18" s="57">
        <v>42</v>
      </c>
      <c r="K18" s="49"/>
    </row>
    <row r="19" spans="2:11" s="50" customFormat="1" ht="33.75" customHeight="1" x14ac:dyDescent="0.2">
      <c r="B19" s="53">
        <v>2</v>
      </c>
      <c r="C19" s="54" t="s">
        <v>53</v>
      </c>
      <c r="D19" s="55"/>
      <c r="E19" s="55"/>
      <c r="F19" s="56"/>
      <c r="G19" s="51" t="s">
        <v>18</v>
      </c>
      <c r="H19" s="51">
        <v>5300</v>
      </c>
      <c r="I19" s="53">
        <v>2022</v>
      </c>
      <c r="J19" s="57">
        <v>122.5</v>
      </c>
      <c r="K19" s="49"/>
    </row>
    <row r="20" spans="2:11" s="50" customFormat="1" ht="15.75" customHeight="1" x14ac:dyDescent="0.2">
      <c r="B20" s="51">
        <v>3</v>
      </c>
      <c r="C20" s="54" t="s">
        <v>54</v>
      </c>
      <c r="D20" s="55"/>
      <c r="E20" s="55"/>
      <c r="F20" s="56"/>
      <c r="G20" s="51" t="s">
        <v>18</v>
      </c>
      <c r="H20" s="51">
        <v>100</v>
      </c>
      <c r="I20" s="53">
        <v>2022</v>
      </c>
      <c r="J20" s="57">
        <v>6.6</v>
      </c>
      <c r="K20" s="49"/>
    </row>
    <row r="21" spans="2:11" s="50" customFormat="1" ht="21.75" customHeight="1" x14ac:dyDescent="0.2">
      <c r="B21" s="53">
        <v>4</v>
      </c>
      <c r="C21" s="54" t="s">
        <v>44</v>
      </c>
      <c r="D21" s="55"/>
      <c r="E21" s="55"/>
      <c r="F21" s="56"/>
      <c r="G21" s="51" t="s">
        <v>18</v>
      </c>
      <c r="H21" s="51">
        <v>20</v>
      </c>
      <c r="I21" s="53">
        <v>2022</v>
      </c>
      <c r="J21" s="57">
        <v>55</v>
      </c>
      <c r="K21" s="49"/>
    </row>
    <row r="22" spans="2:11" s="50" customFormat="1" ht="18.75" customHeight="1" x14ac:dyDescent="0.2">
      <c r="B22" s="65" t="s">
        <v>118</v>
      </c>
      <c r="C22" s="66"/>
      <c r="D22" s="66"/>
      <c r="E22" s="66"/>
      <c r="F22" s="66"/>
      <c r="G22" s="66"/>
      <c r="H22" s="66"/>
      <c r="I22" s="67"/>
      <c r="J22" s="64">
        <f>SUM(J18:J21)</f>
        <v>226.1</v>
      </c>
      <c r="K22" s="49"/>
    </row>
    <row r="23" spans="2:11" x14ac:dyDescent="0.2">
      <c r="K23" s="9"/>
    </row>
    <row r="24" spans="2:11" s="68" customFormat="1" ht="47.25" customHeight="1" x14ac:dyDescent="0.2">
      <c r="B24" s="44" t="s">
        <v>124</v>
      </c>
      <c r="C24" s="44"/>
      <c r="D24" s="44"/>
      <c r="E24" s="44"/>
      <c r="F24" s="44"/>
      <c r="G24" s="44"/>
      <c r="H24" s="44"/>
      <c r="I24" s="44"/>
      <c r="J24" s="44"/>
      <c r="K24" s="69"/>
    </row>
    <row r="25" spans="2:11" x14ac:dyDescent="0.2">
      <c r="B25" s="1"/>
      <c r="C25" s="32" t="s">
        <v>1</v>
      </c>
      <c r="D25" s="32"/>
      <c r="E25" s="32"/>
      <c r="F25" s="32"/>
      <c r="G25" s="32"/>
      <c r="H25" s="32"/>
      <c r="I25" s="32"/>
      <c r="J25" s="1"/>
    </row>
    <row r="26" spans="2:11" s="50" customFormat="1" ht="42.75" customHeight="1" x14ac:dyDescent="0.2">
      <c r="B26" s="70" t="s">
        <v>2</v>
      </c>
      <c r="C26" s="71" t="s">
        <v>3</v>
      </c>
      <c r="D26" s="71"/>
      <c r="E26" s="71"/>
      <c r="F26" s="71"/>
      <c r="G26" s="95" t="s">
        <v>152</v>
      </c>
      <c r="H26" s="96"/>
      <c r="I26" s="70" t="s">
        <v>4</v>
      </c>
      <c r="J26" s="70" t="s">
        <v>119</v>
      </c>
      <c r="K26" s="49"/>
    </row>
    <row r="27" spans="2:11" s="50" customFormat="1" ht="19.5" customHeight="1" x14ac:dyDescent="0.2">
      <c r="B27" s="70"/>
      <c r="C27" s="71"/>
      <c r="D27" s="71"/>
      <c r="E27" s="71"/>
      <c r="F27" s="71"/>
      <c r="G27" s="72" t="s">
        <v>5</v>
      </c>
      <c r="H27" s="72" t="s">
        <v>6</v>
      </c>
      <c r="I27" s="70"/>
      <c r="J27" s="70"/>
      <c r="K27" s="49"/>
    </row>
    <row r="28" spans="2:11" s="50" customFormat="1" ht="31.5" customHeight="1" x14ac:dyDescent="0.2">
      <c r="B28" s="72">
        <v>1</v>
      </c>
      <c r="C28" s="73" t="s">
        <v>33</v>
      </c>
      <c r="D28" s="74"/>
      <c r="E28" s="74"/>
      <c r="F28" s="75"/>
      <c r="G28" s="72" t="s">
        <v>34</v>
      </c>
      <c r="H28" s="72">
        <v>60</v>
      </c>
      <c r="I28" s="72">
        <v>2022</v>
      </c>
      <c r="J28" s="76">
        <v>1913.4</v>
      </c>
      <c r="K28" s="49"/>
    </row>
    <row r="29" spans="2:11" s="50" customFormat="1" ht="23.25" customHeight="1" x14ac:dyDescent="0.2">
      <c r="B29" s="77" t="s">
        <v>118</v>
      </c>
      <c r="C29" s="77"/>
      <c r="D29" s="77"/>
      <c r="E29" s="77"/>
      <c r="F29" s="77"/>
      <c r="G29" s="77"/>
      <c r="H29" s="77"/>
      <c r="I29" s="77"/>
      <c r="J29" s="78">
        <f>SUM(J28)</f>
        <v>1913.4</v>
      </c>
      <c r="K29" s="49"/>
    </row>
    <row r="31" spans="2:11" s="68" customFormat="1" ht="46.5" customHeight="1" x14ac:dyDescent="0.2">
      <c r="B31" s="79" t="s">
        <v>125</v>
      </c>
      <c r="C31" s="79"/>
      <c r="D31" s="79"/>
      <c r="E31" s="79"/>
      <c r="F31" s="79"/>
      <c r="G31" s="79"/>
      <c r="H31" s="79"/>
      <c r="I31" s="79"/>
      <c r="J31" s="79"/>
      <c r="K31" s="69"/>
    </row>
    <row r="32" spans="2:11" x14ac:dyDescent="0.2">
      <c r="B32" s="8"/>
      <c r="C32" s="31" t="s">
        <v>1</v>
      </c>
      <c r="D32" s="31"/>
      <c r="E32" s="31"/>
      <c r="F32" s="31"/>
      <c r="G32" s="31"/>
      <c r="H32" s="31"/>
      <c r="I32" s="31"/>
      <c r="J32" s="8"/>
    </row>
    <row r="33" spans="1:11" s="50" customFormat="1" ht="43.5" customHeight="1" x14ac:dyDescent="0.2">
      <c r="B33" s="70" t="s">
        <v>2</v>
      </c>
      <c r="C33" s="71" t="s">
        <v>3</v>
      </c>
      <c r="D33" s="71"/>
      <c r="E33" s="71"/>
      <c r="F33" s="71"/>
      <c r="G33" s="95" t="s">
        <v>152</v>
      </c>
      <c r="H33" s="96"/>
      <c r="I33" s="70" t="s">
        <v>4</v>
      </c>
      <c r="J33" s="80" t="s">
        <v>119</v>
      </c>
      <c r="K33" s="49"/>
    </row>
    <row r="34" spans="1:11" s="50" customFormat="1" ht="20.25" customHeight="1" x14ac:dyDescent="0.2">
      <c r="B34" s="70"/>
      <c r="C34" s="71"/>
      <c r="D34" s="71"/>
      <c r="E34" s="71"/>
      <c r="F34" s="71"/>
      <c r="G34" s="72" t="s">
        <v>5</v>
      </c>
      <c r="H34" s="72" t="s">
        <v>6</v>
      </c>
      <c r="I34" s="70"/>
      <c r="J34" s="80"/>
      <c r="K34" s="49"/>
    </row>
    <row r="35" spans="1:11" s="50" customFormat="1" ht="17.25" customHeight="1" x14ac:dyDescent="0.2">
      <c r="B35" s="60">
        <v>1</v>
      </c>
      <c r="C35" s="61" t="s">
        <v>21</v>
      </c>
      <c r="D35" s="61"/>
      <c r="E35" s="61"/>
      <c r="F35" s="61"/>
      <c r="G35" s="51" t="s">
        <v>7</v>
      </c>
      <c r="H35" s="81">
        <v>3200</v>
      </c>
      <c r="I35" s="60">
        <v>2022</v>
      </c>
      <c r="J35" s="82">
        <v>5700.9</v>
      </c>
      <c r="K35" s="49"/>
    </row>
    <row r="36" spans="1:11" s="50" customFormat="1" ht="17.25" customHeight="1" x14ac:dyDescent="0.2">
      <c r="B36" s="60">
        <v>2</v>
      </c>
      <c r="C36" s="54" t="s">
        <v>52</v>
      </c>
      <c r="D36" s="55"/>
      <c r="E36" s="55"/>
      <c r="F36" s="56"/>
      <c r="G36" s="51" t="s">
        <v>7</v>
      </c>
      <c r="H36" s="81">
        <v>186873</v>
      </c>
      <c r="I36" s="60">
        <v>2022</v>
      </c>
      <c r="J36" s="82">
        <v>4411.7</v>
      </c>
      <c r="K36" s="49"/>
    </row>
    <row r="37" spans="1:11" s="50" customFormat="1" ht="17.25" customHeight="1" x14ac:dyDescent="0.2">
      <c r="B37" s="60">
        <v>3</v>
      </c>
      <c r="C37" s="54" t="s">
        <v>93</v>
      </c>
      <c r="D37" s="55"/>
      <c r="E37" s="55"/>
      <c r="F37" s="56"/>
      <c r="G37" s="51" t="s">
        <v>7</v>
      </c>
      <c r="H37" s="81">
        <v>186873</v>
      </c>
      <c r="I37" s="60">
        <v>2022</v>
      </c>
      <c r="J37" s="82">
        <v>23913.599999999999</v>
      </c>
      <c r="K37" s="49"/>
    </row>
    <row r="38" spans="1:11" s="50" customFormat="1" ht="30.75" customHeight="1" x14ac:dyDescent="0.2">
      <c r="B38" s="60">
        <v>4</v>
      </c>
      <c r="C38" s="54" t="s">
        <v>20</v>
      </c>
      <c r="D38" s="55"/>
      <c r="E38" s="55"/>
      <c r="F38" s="56"/>
      <c r="G38" s="51" t="s">
        <v>18</v>
      </c>
      <c r="H38" s="81">
        <v>589</v>
      </c>
      <c r="I38" s="60">
        <v>2022</v>
      </c>
      <c r="J38" s="82">
        <v>496.5</v>
      </c>
      <c r="K38" s="49"/>
    </row>
    <row r="39" spans="1:11" s="50" customFormat="1" ht="15" customHeight="1" x14ac:dyDescent="0.2">
      <c r="B39" s="60">
        <v>5</v>
      </c>
      <c r="C39" s="61" t="s">
        <v>13</v>
      </c>
      <c r="D39" s="61"/>
      <c r="E39" s="61"/>
      <c r="F39" s="61"/>
      <c r="G39" s="51" t="s">
        <v>9</v>
      </c>
      <c r="H39" s="83">
        <v>1.6</v>
      </c>
      <c r="I39" s="60">
        <v>2022</v>
      </c>
      <c r="J39" s="82">
        <f>J35*1.6%</f>
        <v>91.214399999999998</v>
      </c>
      <c r="K39" s="49"/>
    </row>
    <row r="40" spans="1:11" s="50" customFormat="1" ht="21.75" customHeight="1" x14ac:dyDescent="0.2">
      <c r="B40" s="63" t="s">
        <v>118</v>
      </c>
      <c r="C40" s="63"/>
      <c r="D40" s="63"/>
      <c r="E40" s="63"/>
      <c r="F40" s="63"/>
      <c r="G40" s="63"/>
      <c r="H40" s="63"/>
      <c r="I40" s="63"/>
      <c r="J40" s="84">
        <f>SUM(J35:J39)</f>
        <v>34613.914399999994</v>
      </c>
      <c r="K40" s="49"/>
    </row>
    <row r="42" spans="1:11" s="68" customFormat="1" ht="30.75" customHeight="1" x14ac:dyDescent="0.2">
      <c r="A42" s="258"/>
      <c r="B42" s="79" t="s">
        <v>126</v>
      </c>
      <c r="C42" s="79"/>
      <c r="D42" s="79"/>
      <c r="E42" s="79"/>
      <c r="F42" s="79"/>
      <c r="G42" s="79"/>
      <c r="H42" s="79"/>
      <c r="I42" s="79"/>
      <c r="J42" s="79"/>
    </row>
    <row r="43" spans="1:11" ht="11.25" customHeight="1" x14ac:dyDescent="0.2">
      <c r="A43" s="8"/>
      <c r="B43" s="8"/>
      <c r="C43" s="31" t="s">
        <v>1</v>
      </c>
      <c r="D43" s="31"/>
      <c r="E43" s="31"/>
      <c r="F43" s="31"/>
      <c r="G43" s="31"/>
      <c r="H43" s="31"/>
      <c r="I43" s="31"/>
      <c r="J43" s="8"/>
      <c r="K43" s="9"/>
    </row>
    <row r="44" spans="1:11" s="50" customFormat="1" ht="45.75" customHeight="1" x14ac:dyDescent="0.25">
      <c r="A44" s="45"/>
      <c r="B44" s="46" t="s">
        <v>2</v>
      </c>
      <c r="C44" s="47" t="s">
        <v>3</v>
      </c>
      <c r="D44" s="47"/>
      <c r="E44" s="47"/>
      <c r="F44" s="47"/>
      <c r="G44" s="188" t="s">
        <v>152</v>
      </c>
      <c r="H44" s="189"/>
      <c r="I44" s="46" t="s">
        <v>4</v>
      </c>
      <c r="J44" s="46" t="s">
        <v>119</v>
      </c>
    </row>
    <row r="45" spans="1:11" s="50" customFormat="1" ht="17.25" customHeight="1" x14ac:dyDescent="0.25">
      <c r="A45" s="45"/>
      <c r="B45" s="46"/>
      <c r="C45" s="47"/>
      <c r="D45" s="47"/>
      <c r="E45" s="47"/>
      <c r="F45" s="47"/>
      <c r="G45" s="51" t="s">
        <v>12</v>
      </c>
      <c r="H45" s="51" t="s">
        <v>6</v>
      </c>
      <c r="I45" s="46"/>
      <c r="J45" s="46"/>
    </row>
    <row r="46" spans="1:11" s="50" customFormat="1" ht="29.25" customHeight="1" x14ac:dyDescent="0.25">
      <c r="A46" s="45"/>
      <c r="B46" s="51">
        <v>1</v>
      </c>
      <c r="C46" s="54" t="s">
        <v>82</v>
      </c>
      <c r="D46" s="55"/>
      <c r="E46" s="55"/>
      <c r="F46" s="56"/>
      <c r="G46" s="51" t="s">
        <v>18</v>
      </c>
      <c r="H46" s="81">
        <v>100</v>
      </c>
      <c r="I46" s="51">
        <v>2022</v>
      </c>
      <c r="J46" s="85">
        <v>5.3</v>
      </c>
    </row>
    <row r="47" spans="1:11" s="50" customFormat="1" ht="25.5" customHeight="1" x14ac:dyDescent="0.25">
      <c r="A47" s="45"/>
      <c r="B47" s="86" t="s">
        <v>118</v>
      </c>
      <c r="C47" s="87"/>
      <c r="D47" s="87"/>
      <c r="E47" s="87"/>
      <c r="F47" s="87"/>
      <c r="G47" s="87"/>
      <c r="H47" s="87"/>
      <c r="I47" s="88"/>
      <c r="J47" s="89">
        <f>J46</f>
        <v>5.3</v>
      </c>
    </row>
    <row r="49" spans="1:21" s="68" customFormat="1" ht="32.25" customHeight="1" x14ac:dyDescent="0.2">
      <c r="B49" s="44" t="s">
        <v>127</v>
      </c>
      <c r="C49" s="44"/>
      <c r="D49" s="44"/>
      <c r="E49" s="44"/>
      <c r="F49" s="44"/>
      <c r="G49" s="44"/>
      <c r="H49" s="44"/>
      <c r="I49" s="44"/>
      <c r="J49" s="44"/>
      <c r="K49" s="90"/>
    </row>
    <row r="50" spans="1:21" x14ac:dyDescent="0.2">
      <c r="B50" s="1"/>
      <c r="C50" s="34" t="s">
        <v>1</v>
      </c>
      <c r="D50" s="34"/>
      <c r="E50" s="34"/>
      <c r="F50" s="34"/>
      <c r="G50" s="34"/>
      <c r="H50" s="34"/>
      <c r="I50" s="34"/>
      <c r="J50" s="1"/>
      <c r="K50" s="12"/>
    </row>
    <row r="51" spans="1:21" s="50" customFormat="1" ht="49.5" customHeight="1" x14ac:dyDescent="0.2">
      <c r="B51" s="91" t="s">
        <v>2</v>
      </c>
      <c r="C51" s="92" t="s">
        <v>3</v>
      </c>
      <c r="D51" s="93"/>
      <c r="E51" s="93"/>
      <c r="F51" s="94"/>
      <c r="G51" s="95" t="s">
        <v>152</v>
      </c>
      <c r="H51" s="96"/>
      <c r="I51" s="91" t="s">
        <v>4</v>
      </c>
      <c r="J51" s="91" t="s">
        <v>128</v>
      </c>
      <c r="K51" s="97"/>
    </row>
    <row r="52" spans="1:21" s="50" customFormat="1" ht="16.5" customHeight="1" x14ac:dyDescent="0.2">
      <c r="B52" s="98"/>
      <c r="C52" s="99"/>
      <c r="D52" s="100"/>
      <c r="E52" s="100"/>
      <c r="F52" s="101"/>
      <c r="G52" s="72" t="s">
        <v>5</v>
      </c>
      <c r="H52" s="72" t="s">
        <v>6</v>
      </c>
      <c r="I52" s="98"/>
      <c r="J52" s="98"/>
      <c r="K52" s="97"/>
    </row>
    <row r="53" spans="1:21" s="50" customFormat="1" ht="17.25" customHeight="1" x14ac:dyDescent="0.2">
      <c r="B53" s="72">
        <v>1</v>
      </c>
      <c r="C53" s="73" t="s">
        <v>51</v>
      </c>
      <c r="D53" s="74"/>
      <c r="E53" s="74"/>
      <c r="F53" s="75"/>
      <c r="G53" s="72" t="s">
        <v>8</v>
      </c>
      <c r="H53" s="72">
        <v>1</v>
      </c>
      <c r="I53" s="72">
        <v>2022</v>
      </c>
      <c r="J53" s="102">
        <v>140</v>
      </c>
      <c r="K53" s="103"/>
    </row>
    <row r="54" spans="1:21" s="50" customFormat="1" ht="17.25" customHeight="1" x14ac:dyDescent="0.2">
      <c r="B54" s="72">
        <v>2</v>
      </c>
      <c r="C54" s="73" t="s">
        <v>106</v>
      </c>
      <c r="D54" s="74"/>
      <c r="E54" s="74"/>
      <c r="F54" s="75"/>
      <c r="G54" s="72" t="s">
        <v>8</v>
      </c>
      <c r="H54" s="72">
        <v>1</v>
      </c>
      <c r="I54" s="72">
        <v>2022</v>
      </c>
      <c r="J54" s="102">
        <v>140</v>
      </c>
      <c r="K54" s="103"/>
    </row>
    <row r="55" spans="1:21" s="50" customFormat="1" ht="17.25" customHeight="1" x14ac:dyDescent="0.2">
      <c r="B55" s="77" t="s">
        <v>118</v>
      </c>
      <c r="C55" s="77"/>
      <c r="D55" s="77"/>
      <c r="E55" s="77"/>
      <c r="F55" s="77"/>
      <c r="G55" s="77"/>
      <c r="H55" s="77"/>
      <c r="I55" s="77"/>
      <c r="J55" s="78">
        <f>SUM(J53:J54)</f>
        <v>280</v>
      </c>
      <c r="K55" s="103"/>
    </row>
    <row r="57" spans="1:21" s="107" customFormat="1" ht="54.75" customHeight="1" x14ac:dyDescent="0.25">
      <c r="A57" s="104"/>
      <c r="B57" s="105" t="s">
        <v>129</v>
      </c>
      <c r="C57" s="105"/>
      <c r="D57" s="105"/>
      <c r="E57" s="105"/>
      <c r="F57" s="105"/>
      <c r="G57" s="105"/>
      <c r="H57" s="105"/>
      <c r="I57" s="105"/>
      <c r="J57" s="105"/>
      <c r="K57" s="106"/>
      <c r="Q57" s="108"/>
      <c r="S57" s="109"/>
      <c r="U57" s="106"/>
    </row>
    <row r="58" spans="1:21" s="1" customFormat="1" x14ac:dyDescent="0.2">
      <c r="B58" s="22"/>
      <c r="C58" s="34" t="s">
        <v>1</v>
      </c>
      <c r="D58" s="34"/>
      <c r="E58" s="34"/>
      <c r="F58" s="34"/>
      <c r="G58" s="34"/>
      <c r="H58" s="34"/>
      <c r="I58" s="34"/>
      <c r="J58" s="25"/>
      <c r="K58" s="22"/>
      <c r="Q58" s="3"/>
      <c r="S58" s="24"/>
      <c r="U58" s="22"/>
    </row>
    <row r="59" spans="1:21" s="110" customFormat="1" ht="44.25" customHeight="1" x14ac:dyDescent="0.25">
      <c r="B59" s="91" t="s">
        <v>2</v>
      </c>
      <c r="C59" s="92" t="s">
        <v>3</v>
      </c>
      <c r="D59" s="93"/>
      <c r="E59" s="93"/>
      <c r="F59" s="94"/>
      <c r="G59" s="95" t="s">
        <v>152</v>
      </c>
      <c r="H59" s="96"/>
      <c r="I59" s="91" t="s">
        <v>11</v>
      </c>
      <c r="J59" s="111" t="s">
        <v>119</v>
      </c>
      <c r="K59" s="112"/>
      <c r="Q59" s="113"/>
      <c r="S59" s="114"/>
      <c r="U59" s="112"/>
    </row>
    <row r="60" spans="1:21" s="110" customFormat="1" ht="18.75" customHeight="1" x14ac:dyDescent="0.25">
      <c r="B60" s="98"/>
      <c r="C60" s="99"/>
      <c r="D60" s="100"/>
      <c r="E60" s="100"/>
      <c r="F60" s="101"/>
      <c r="G60" s="72" t="s">
        <v>12</v>
      </c>
      <c r="H60" s="72" t="s">
        <v>6</v>
      </c>
      <c r="I60" s="98"/>
      <c r="J60" s="115"/>
      <c r="K60" s="112"/>
      <c r="Q60" s="113"/>
      <c r="S60" s="114"/>
      <c r="U60" s="112"/>
    </row>
    <row r="61" spans="1:21" s="110" customFormat="1" ht="16.5" customHeight="1" x14ac:dyDescent="0.25">
      <c r="B61" s="116">
        <v>1</v>
      </c>
      <c r="C61" s="117" t="s">
        <v>90</v>
      </c>
      <c r="D61" s="117"/>
      <c r="E61" s="117"/>
      <c r="F61" s="117"/>
      <c r="G61" s="72" t="s">
        <v>7</v>
      </c>
      <c r="H61" s="118">
        <v>676</v>
      </c>
      <c r="I61" s="116">
        <v>2022</v>
      </c>
      <c r="J61" s="119">
        <v>1032.9000000000001</v>
      </c>
      <c r="K61" s="112"/>
      <c r="Q61" s="113"/>
      <c r="S61" s="114"/>
      <c r="U61" s="112"/>
    </row>
    <row r="62" spans="1:21" s="110" customFormat="1" ht="16.5" customHeight="1" x14ac:dyDescent="0.25">
      <c r="B62" s="116">
        <v>2</v>
      </c>
      <c r="C62" s="117" t="s">
        <v>91</v>
      </c>
      <c r="D62" s="117"/>
      <c r="E62" s="117"/>
      <c r="F62" s="117"/>
      <c r="G62" s="72" t="s">
        <v>7</v>
      </c>
      <c r="H62" s="118">
        <v>378</v>
      </c>
      <c r="I62" s="116">
        <v>2022</v>
      </c>
      <c r="J62" s="119">
        <v>578.5</v>
      </c>
      <c r="K62" s="112"/>
      <c r="Q62" s="113"/>
      <c r="S62" s="114"/>
      <c r="U62" s="112"/>
    </row>
    <row r="63" spans="1:21" s="110" customFormat="1" ht="16.5" customHeight="1" x14ac:dyDescent="0.25">
      <c r="B63" s="116">
        <v>3</v>
      </c>
      <c r="C63" s="117" t="s">
        <v>92</v>
      </c>
      <c r="D63" s="117"/>
      <c r="E63" s="117"/>
      <c r="F63" s="117"/>
      <c r="G63" s="72" t="s">
        <v>7</v>
      </c>
      <c r="H63" s="118">
        <v>1170</v>
      </c>
      <c r="I63" s="116">
        <v>2022</v>
      </c>
      <c r="J63" s="119">
        <v>1794.3</v>
      </c>
      <c r="K63" s="112"/>
      <c r="Q63" s="113"/>
      <c r="S63" s="114"/>
      <c r="U63" s="112"/>
    </row>
    <row r="64" spans="1:21" s="110" customFormat="1" ht="16.5" customHeight="1" x14ac:dyDescent="0.25">
      <c r="B64" s="116">
        <v>4</v>
      </c>
      <c r="C64" s="117" t="s">
        <v>101</v>
      </c>
      <c r="D64" s="117"/>
      <c r="E64" s="117"/>
      <c r="F64" s="117"/>
      <c r="G64" s="72" t="s">
        <v>7</v>
      </c>
      <c r="H64" s="118">
        <v>510</v>
      </c>
      <c r="I64" s="116">
        <v>2022</v>
      </c>
      <c r="J64" s="119">
        <v>504.6</v>
      </c>
      <c r="K64" s="112"/>
      <c r="Q64" s="113"/>
      <c r="S64" s="114"/>
      <c r="U64" s="112"/>
    </row>
    <row r="65" spans="1:21" s="110" customFormat="1" ht="16.5" customHeight="1" x14ac:dyDescent="0.25">
      <c r="B65" s="116">
        <v>5</v>
      </c>
      <c r="C65" s="117" t="s">
        <v>103</v>
      </c>
      <c r="D65" s="117"/>
      <c r="E65" s="117"/>
      <c r="F65" s="117"/>
      <c r="G65" s="72" t="s">
        <v>7</v>
      </c>
      <c r="H65" s="118">
        <v>245</v>
      </c>
      <c r="I65" s="116">
        <v>2022</v>
      </c>
      <c r="J65" s="119">
        <v>243.9</v>
      </c>
      <c r="K65" s="112"/>
      <c r="Q65" s="113"/>
      <c r="S65" s="114"/>
      <c r="U65" s="112"/>
    </row>
    <row r="66" spans="1:21" s="110" customFormat="1" ht="26.25" customHeight="1" x14ac:dyDescent="0.25">
      <c r="B66" s="116">
        <v>6</v>
      </c>
      <c r="C66" s="117" t="s">
        <v>104</v>
      </c>
      <c r="D66" s="117"/>
      <c r="E66" s="117"/>
      <c r="F66" s="117"/>
      <c r="G66" s="72" t="s">
        <v>7</v>
      </c>
      <c r="H66" s="118">
        <v>660</v>
      </c>
      <c r="I66" s="116">
        <v>2022</v>
      </c>
      <c r="J66" s="119">
        <v>667.5</v>
      </c>
      <c r="K66" s="112"/>
      <c r="Q66" s="113"/>
      <c r="S66" s="114"/>
      <c r="U66" s="112"/>
    </row>
    <row r="67" spans="1:21" s="110" customFormat="1" ht="19.899999999999999" customHeight="1" x14ac:dyDescent="0.25">
      <c r="B67" s="116">
        <v>7</v>
      </c>
      <c r="C67" s="117" t="s">
        <v>105</v>
      </c>
      <c r="D67" s="117"/>
      <c r="E67" s="117"/>
      <c r="F67" s="117"/>
      <c r="G67" s="72" t="s">
        <v>7</v>
      </c>
      <c r="H67" s="118">
        <v>319.8</v>
      </c>
      <c r="I67" s="116">
        <v>2022</v>
      </c>
      <c r="J67" s="119">
        <v>495</v>
      </c>
      <c r="K67" s="112"/>
      <c r="Q67" s="113"/>
      <c r="S67" s="114"/>
      <c r="U67" s="112"/>
    </row>
    <row r="68" spans="1:21" s="110" customFormat="1" ht="16.5" customHeight="1" x14ac:dyDescent="0.25">
      <c r="B68" s="116">
        <v>8</v>
      </c>
      <c r="C68" s="117" t="s">
        <v>102</v>
      </c>
      <c r="D68" s="117"/>
      <c r="E68" s="117"/>
      <c r="F68" s="117"/>
      <c r="G68" s="72" t="s">
        <v>7</v>
      </c>
      <c r="H68" s="118">
        <v>510</v>
      </c>
      <c r="I68" s="116">
        <v>2022</v>
      </c>
      <c r="J68" s="119">
        <v>495.8</v>
      </c>
      <c r="K68" s="112"/>
      <c r="Q68" s="113"/>
      <c r="S68" s="114"/>
      <c r="U68" s="112"/>
    </row>
    <row r="69" spans="1:21" s="110" customFormat="1" ht="16.5" customHeight="1" x14ac:dyDescent="0.25">
      <c r="B69" s="116">
        <v>9</v>
      </c>
      <c r="C69" s="120" t="s">
        <v>89</v>
      </c>
      <c r="D69" s="121"/>
      <c r="E69" s="121"/>
      <c r="F69" s="122"/>
      <c r="G69" s="72" t="s">
        <v>7</v>
      </c>
      <c r="H69" s="118">
        <v>2500</v>
      </c>
      <c r="I69" s="116">
        <v>2022</v>
      </c>
      <c r="J69" s="123">
        <v>4453.8999999999996</v>
      </c>
      <c r="K69" s="112"/>
      <c r="Q69" s="113"/>
      <c r="S69" s="114"/>
      <c r="U69" s="112"/>
    </row>
    <row r="70" spans="1:21" s="110" customFormat="1" ht="16.5" customHeight="1" x14ac:dyDescent="0.25">
      <c r="B70" s="116">
        <v>10</v>
      </c>
      <c r="C70" s="73" t="s">
        <v>13</v>
      </c>
      <c r="D70" s="74"/>
      <c r="E70" s="74"/>
      <c r="F70" s="75"/>
      <c r="G70" s="72" t="s">
        <v>9</v>
      </c>
      <c r="H70" s="124">
        <v>1.6</v>
      </c>
      <c r="I70" s="116">
        <v>2022</v>
      </c>
      <c r="J70" s="123">
        <f>SUM(J61:J69)*1.6%</f>
        <v>164.26239999999999</v>
      </c>
      <c r="K70" s="112"/>
      <c r="Q70" s="113"/>
      <c r="S70" s="114"/>
      <c r="U70" s="112"/>
    </row>
    <row r="71" spans="1:21" s="110" customFormat="1" ht="23.25" customHeight="1" x14ac:dyDescent="0.25">
      <c r="B71" s="125" t="s">
        <v>118</v>
      </c>
      <c r="C71" s="125"/>
      <c r="D71" s="125"/>
      <c r="E71" s="125"/>
      <c r="F71" s="125"/>
      <c r="G71" s="125"/>
      <c r="H71" s="125"/>
      <c r="I71" s="125"/>
      <c r="J71" s="126">
        <f>SUM(J61:J70)</f>
        <v>10430.662399999999</v>
      </c>
      <c r="K71" s="112"/>
      <c r="Q71" s="113"/>
      <c r="S71" s="114"/>
      <c r="U71" s="112"/>
    </row>
    <row r="73" spans="1:21" s="141" customFormat="1" ht="52.5" customHeight="1" x14ac:dyDescent="0.25">
      <c r="A73" s="107"/>
      <c r="B73" s="44" t="s">
        <v>130</v>
      </c>
      <c r="C73" s="139"/>
      <c r="D73" s="139"/>
      <c r="E73" s="139"/>
      <c r="F73" s="139"/>
      <c r="G73" s="139"/>
      <c r="H73" s="139"/>
      <c r="I73" s="139"/>
      <c r="J73" s="139"/>
      <c r="K73" s="140"/>
    </row>
    <row r="74" spans="1:21" s="4" customFormat="1" x14ac:dyDescent="0.2">
      <c r="A74" s="1"/>
      <c r="B74" s="1"/>
      <c r="C74" s="32" t="s">
        <v>1</v>
      </c>
      <c r="D74" s="32"/>
      <c r="E74" s="32"/>
      <c r="F74" s="32"/>
      <c r="G74" s="32"/>
      <c r="H74" s="32"/>
      <c r="I74" s="32"/>
      <c r="J74" s="1"/>
      <c r="K74" s="21"/>
    </row>
    <row r="75" spans="1:21" s="129" customFormat="1" ht="48.75" customHeight="1" x14ac:dyDescent="0.25">
      <c r="A75" s="110"/>
      <c r="B75" s="91" t="s">
        <v>2</v>
      </c>
      <c r="C75" s="92" t="s">
        <v>3</v>
      </c>
      <c r="D75" s="93"/>
      <c r="E75" s="93"/>
      <c r="F75" s="94"/>
      <c r="G75" s="95" t="s">
        <v>152</v>
      </c>
      <c r="H75" s="96"/>
      <c r="I75" s="127" t="s">
        <v>4</v>
      </c>
      <c r="J75" s="91" t="s">
        <v>119</v>
      </c>
      <c r="K75" s="128"/>
      <c r="M75" s="130"/>
      <c r="N75" s="130"/>
      <c r="O75" s="130"/>
      <c r="P75" s="130"/>
    </row>
    <row r="76" spans="1:21" s="129" customFormat="1" ht="21.75" customHeight="1" x14ac:dyDescent="0.25">
      <c r="A76" s="110"/>
      <c r="B76" s="98"/>
      <c r="C76" s="99"/>
      <c r="D76" s="100"/>
      <c r="E76" s="100"/>
      <c r="F76" s="101"/>
      <c r="G76" s="72" t="s">
        <v>5</v>
      </c>
      <c r="H76" s="72" t="s">
        <v>6</v>
      </c>
      <c r="I76" s="131"/>
      <c r="J76" s="98"/>
      <c r="K76" s="128"/>
      <c r="M76" s="130"/>
      <c r="N76" s="130"/>
      <c r="O76" s="130"/>
      <c r="P76" s="130"/>
    </row>
    <row r="77" spans="1:21" s="129" customFormat="1" ht="28.5" customHeight="1" x14ac:dyDescent="0.25">
      <c r="A77" s="110"/>
      <c r="B77" s="116">
        <v>1</v>
      </c>
      <c r="C77" s="73" t="s">
        <v>94</v>
      </c>
      <c r="D77" s="74"/>
      <c r="E77" s="74"/>
      <c r="F77" s="75"/>
      <c r="G77" s="72" t="s">
        <v>7</v>
      </c>
      <c r="H77" s="124">
        <v>2420</v>
      </c>
      <c r="I77" s="116">
        <v>2022</v>
      </c>
      <c r="J77" s="123">
        <v>16823.900000000001</v>
      </c>
      <c r="K77" s="132"/>
      <c r="M77" s="133"/>
      <c r="N77" s="134"/>
      <c r="O77" s="130"/>
      <c r="P77" s="130"/>
    </row>
    <row r="78" spans="1:21" s="129" customFormat="1" ht="29.25" customHeight="1" x14ac:dyDescent="0.25">
      <c r="A78" s="110"/>
      <c r="B78" s="116">
        <v>2</v>
      </c>
      <c r="C78" s="73" t="s">
        <v>95</v>
      </c>
      <c r="D78" s="74"/>
      <c r="E78" s="74"/>
      <c r="F78" s="75"/>
      <c r="G78" s="72" t="s">
        <v>8</v>
      </c>
      <c r="H78" s="118">
        <v>50</v>
      </c>
      <c r="I78" s="116">
        <v>2022</v>
      </c>
      <c r="J78" s="123">
        <v>500</v>
      </c>
      <c r="K78" s="135"/>
      <c r="M78" s="136"/>
      <c r="N78" s="137"/>
      <c r="O78" s="130"/>
      <c r="P78" s="130"/>
    </row>
    <row r="79" spans="1:21" s="129" customFormat="1" ht="27" customHeight="1" x14ac:dyDescent="0.2">
      <c r="B79" s="116">
        <v>3</v>
      </c>
      <c r="C79" s="117" t="s">
        <v>96</v>
      </c>
      <c r="D79" s="117"/>
      <c r="E79" s="117"/>
      <c r="F79" s="117"/>
      <c r="G79" s="72" t="s">
        <v>7</v>
      </c>
      <c r="H79" s="118">
        <v>20000</v>
      </c>
      <c r="I79" s="116">
        <v>2022</v>
      </c>
      <c r="J79" s="123">
        <v>2200</v>
      </c>
      <c r="K79" s="138"/>
      <c r="M79" s="130"/>
      <c r="N79" s="130"/>
      <c r="O79" s="130"/>
      <c r="P79" s="130"/>
    </row>
    <row r="80" spans="1:21" s="129" customFormat="1" ht="18" customHeight="1" x14ac:dyDescent="0.2">
      <c r="B80" s="116">
        <v>4</v>
      </c>
      <c r="C80" s="117" t="s">
        <v>43</v>
      </c>
      <c r="D80" s="117"/>
      <c r="E80" s="117"/>
      <c r="F80" s="117"/>
      <c r="G80" s="72" t="s">
        <v>18</v>
      </c>
      <c r="H80" s="118">
        <v>3</v>
      </c>
      <c r="I80" s="116">
        <v>2022</v>
      </c>
      <c r="J80" s="123">
        <v>500</v>
      </c>
      <c r="K80" s="134"/>
      <c r="M80" s="130"/>
      <c r="N80" s="130"/>
      <c r="O80" s="130"/>
      <c r="P80" s="130"/>
    </row>
    <row r="81" spans="1:16" s="129" customFormat="1" ht="18" customHeight="1" x14ac:dyDescent="0.2">
      <c r="B81" s="116">
        <v>5</v>
      </c>
      <c r="C81" s="117" t="s">
        <v>97</v>
      </c>
      <c r="D81" s="117"/>
      <c r="E81" s="117"/>
      <c r="F81" s="117"/>
      <c r="G81" s="72" t="s">
        <v>7</v>
      </c>
      <c r="H81" s="118">
        <v>55042</v>
      </c>
      <c r="I81" s="116">
        <v>2022</v>
      </c>
      <c r="J81" s="123">
        <v>4956</v>
      </c>
      <c r="K81" s="135"/>
      <c r="M81" s="130"/>
      <c r="N81" s="130"/>
      <c r="O81" s="130"/>
      <c r="P81" s="130"/>
    </row>
    <row r="82" spans="1:16" s="129" customFormat="1" ht="18" customHeight="1" x14ac:dyDescent="0.2">
      <c r="B82" s="116">
        <v>6</v>
      </c>
      <c r="C82" s="117" t="s">
        <v>19</v>
      </c>
      <c r="D82" s="117"/>
      <c r="E82" s="117"/>
      <c r="F82" s="117"/>
      <c r="G82" s="72" t="s">
        <v>14</v>
      </c>
      <c r="H82" s="118">
        <v>167</v>
      </c>
      <c r="I82" s="116">
        <v>2022</v>
      </c>
      <c r="J82" s="123">
        <v>350.9</v>
      </c>
      <c r="K82" s="135"/>
      <c r="M82" s="130"/>
      <c r="N82" s="130"/>
      <c r="O82" s="130"/>
      <c r="P82" s="130"/>
    </row>
    <row r="83" spans="1:16" s="129" customFormat="1" ht="18" customHeight="1" x14ac:dyDescent="0.25">
      <c r="A83" s="110"/>
      <c r="B83" s="116">
        <v>7</v>
      </c>
      <c r="C83" s="117" t="s">
        <v>13</v>
      </c>
      <c r="D83" s="117"/>
      <c r="E83" s="117"/>
      <c r="F83" s="117"/>
      <c r="G83" s="72" t="s">
        <v>9</v>
      </c>
      <c r="H83" s="124">
        <v>1.6</v>
      </c>
      <c r="I83" s="116">
        <v>2022</v>
      </c>
      <c r="J83" s="123">
        <f>(J77+J80)*1.6%</f>
        <v>277.18240000000003</v>
      </c>
      <c r="K83" s="135"/>
    </row>
    <row r="84" spans="1:16" s="129" customFormat="1" ht="24" customHeight="1" x14ac:dyDescent="0.25">
      <c r="A84" s="110"/>
      <c r="B84" s="125" t="s">
        <v>118</v>
      </c>
      <c r="C84" s="125"/>
      <c r="D84" s="125"/>
      <c r="E84" s="125"/>
      <c r="F84" s="125"/>
      <c r="G84" s="125"/>
      <c r="H84" s="125"/>
      <c r="I84" s="125"/>
      <c r="J84" s="126">
        <f>SUM(J77:J83)</f>
        <v>25607.982400000004</v>
      </c>
      <c r="K84" s="135"/>
    </row>
    <row r="86" spans="1:16" s="141" customFormat="1" ht="49.5" customHeight="1" x14ac:dyDescent="0.2">
      <c r="B86" s="44" t="s">
        <v>131</v>
      </c>
      <c r="C86" s="44"/>
      <c r="D86" s="44"/>
      <c r="E86" s="44"/>
      <c r="F86" s="44"/>
      <c r="G86" s="44"/>
      <c r="H86" s="44"/>
      <c r="I86" s="44"/>
      <c r="J86" s="44"/>
    </row>
    <row r="87" spans="1:16" s="4" customFormat="1" x14ac:dyDescent="0.2">
      <c r="A87" s="1"/>
      <c r="B87" s="1"/>
      <c r="C87" s="34" t="s">
        <v>1</v>
      </c>
      <c r="D87" s="34"/>
      <c r="E87" s="34"/>
      <c r="F87" s="34"/>
      <c r="G87" s="34"/>
      <c r="H87" s="34"/>
      <c r="I87" s="34"/>
      <c r="J87" s="1"/>
      <c r="L87" s="23"/>
      <c r="M87" s="23"/>
      <c r="N87" s="23"/>
    </row>
    <row r="88" spans="1:16" s="129" customFormat="1" ht="44.25" customHeight="1" x14ac:dyDescent="0.25">
      <c r="A88" s="110"/>
      <c r="B88" s="91" t="s">
        <v>2</v>
      </c>
      <c r="C88" s="92" t="s">
        <v>3</v>
      </c>
      <c r="D88" s="93"/>
      <c r="E88" s="93"/>
      <c r="F88" s="94"/>
      <c r="G88" s="95" t="s">
        <v>152</v>
      </c>
      <c r="H88" s="96"/>
      <c r="I88" s="91" t="s">
        <v>4</v>
      </c>
      <c r="J88" s="91" t="s">
        <v>119</v>
      </c>
      <c r="L88" s="130"/>
      <c r="M88" s="130"/>
      <c r="N88" s="130"/>
    </row>
    <row r="89" spans="1:16" s="129" customFormat="1" ht="23.25" customHeight="1" x14ac:dyDescent="0.25">
      <c r="A89" s="110"/>
      <c r="B89" s="98"/>
      <c r="C89" s="99"/>
      <c r="D89" s="100"/>
      <c r="E89" s="100"/>
      <c r="F89" s="101"/>
      <c r="G89" s="72" t="s">
        <v>5</v>
      </c>
      <c r="H89" s="72" t="s">
        <v>6</v>
      </c>
      <c r="I89" s="98"/>
      <c r="J89" s="98"/>
      <c r="L89" s="130"/>
      <c r="M89" s="130"/>
      <c r="N89" s="130"/>
    </row>
    <row r="90" spans="1:16" s="129" customFormat="1" ht="32.25" customHeight="1" x14ac:dyDescent="0.2">
      <c r="B90" s="142">
        <v>1</v>
      </c>
      <c r="C90" s="73" t="s">
        <v>72</v>
      </c>
      <c r="D90" s="74"/>
      <c r="E90" s="74"/>
      <c r="F90" s="75"/>
      <c r="G90" s="72" t="s">
        <v>7</v>
      </c>
      <c r="H90" s="118">
        <v>218427</v>
      </c>
      <c r="I90" s="72">
        <v>2022</v>
      </c>
      <c r="J90" s="143">
        <v>69609.100000000006</v>
      </c>
      <c r="L90" s="144"/>
      <c r="M90" s="134"/>
      <c r="N90" s="130"/>
    </row>
    <row r="91" spans="1:16" s="129" customFormat="1" ht="30" customHeight="1" x14ac:dyDescent="0.2">
      <c r="B91" s="72">
        <v>2</v>
      </c>
      <c r="C91" s="117" t="s">
        <v>134</v>
      </c>
      <c r="D91" s="117"/>
      <c r="E91" s="117"/>
      <c r="F91" s="117"/>
      <c r="G91" s="72" t="s">
        <v>7</v>
      </c>
      <c r="H91" s="145">
        <v>2330</v>
      </c>
      <c r="I91" s="72">
        <v>2022</v>
      </c>
      <c r="J91" s="143">
        <v>3709.1</v>
      </c>
      <c r="L91" s="146"/>
      <c r="M91" s="134"/>
      <c r="N91" s="130"/>
    </row>
    <row r="92" spans="1:16" s="129" customFormat="1" ht="30" customHeight="1" x14ac:dyDescent="0.2">
      <c r="B92" s="72">
        <v>3</v>
      </c>
      <c r="C92" s="117" t="s">
        <v>153</v>
      </c>
      <c r="D92" s="117"/>
      <c r="E92" s="117"/>
      <c r="F92" s="117"/>
      <c r="G92" s="72" t="s">
        <v>7</v>
      </c>
      <c r="H92" s="145">
        <v>2330</v>
      </c>
      <c r="I92" s="72">
        <v>2022</v>
      </c>
      <c r="J92" s="143">
        <v>419</v>
      </c>
      <c r="L92" s="146"/>
      <c r="M92" s="134"/>
      <c r="N92" s="130"/>
    </row>
    <row r="93" spans="1:16" s="129" customFormat="1" ht="30" customHeight="1" x14ac:dyDescent="0.2">
      <c r="B93" s="72">
        <v>4</v>
      </c>
      <c r="C93" s="117" t="s">
        <v>154</v>
      </c>
      <c r="D93" s="117"/>
      <c r="E93" s="117"/>
      <c r="F93" s="117"/>
      <c r="G93" s="72" t="s">
        <v>7</v>
      </c>
      <c r="H93" s="145">
        <v>4503</v>
      </c>
      <c r="I93" s="72">
        <v>2022</v>
      </c>
      <c r="J93" s="143">
        <v>541.5</v>
      </c>
      <c r="L93" s="146"/>
      <c r="M93" s="134"/>
      <c r="N93" s="130"/>
    </row>
    <row r="94" spans="1:16" s="129" customFormat="1" ht="30" customHeight="1" x14ac:dyDescent="0.2">
      <c r="B94" s="72">
        <v>5</v>
      </c>
      <c r="C94" s="117" t="s">
        <v>155</v>
      </c>
      <c r="D94" s="117"/>
      <c r="E94" s="117"/>
      <c r="F94" s="117"/>
      <c r="G94" s="72" t="s">
        <v>7</v>
      </c>
      <c r="H94" s="145">
        <v>8806</v>
      </c>
      <c r="I94" s="72">
        <v>2022</v>
      </c>
      <c r="J94" s="143">
        <v>842</v>
      </c>
      <c r="L94" s="146"/>
      <c r="M94" s="134"/>
      <c r="N94" s="130"/>
    </row>
    <row r="95" spans="1:16" s="129" customFormat="1" ht="43.5" customHeight="1" x14ac:dyDescent="0.2">
      <c r="B95" s="142">
        <v>6</v>
      </c>
      <c r="C95" s="73" t="s">
        <v>69</v>
      </c>
      <c r="D95" s="74"/>
      <c r="E95" s="74"/>
      <c r="F95" s="75"/>
      <c r="G95" s="72" t="s">
        <v>70</v>
      </c>
      <c r="H95" s="145" t="s">
        <v>86</v>
      </c>
      <c r="I95" s="72">
        <v>2022</v>
      </c>
      <c r="J95" s="143">
        <v>377.9</v>
      </c>
      <c r="L95" s="130"/>
      <c r="M95" s="130"/>
      <c r="N95" s="130"/>
    </row>
    <row r="96" spans="1:16" s="129" customFormat="1" ht="30" customHeight="1" x14ac:dyDescent="0.2">
      <c r="B96" s="72">
        <v>7</v>
      </c>
      <c r="C96" s="117" t="s">
        <v>133</v>
      </c>
      <c r="D96" s="117"/>
      <c r="E96" s="117"/>
      <c r="F96" s="117"/>
      <c r="G96" s="72" t="s">
        <v>7</v>
      </c>
      <c r="H96" s="145">
        <v>8155</v>
      </c>
      <c r="I96" s="72">
        <v>2022</v>
      </c>
      <c r="J96" s="143">
        <v>350</v>
      </c>
      <c r="K96" s="138"/>
      <c r="L96" s="130"/>
      <c r="M96" s="130"/>
      <c r="N96" s="130"/>
    </row>
    <row r="97" spans="1:11" s="129" customFormat="1" ht="45.75" customHeight="1" x14ac:dyDescent="0.25">
      <c r="A97" s="110"/>
      <c r="B97" s="72">
        <v>8</v>
      </c>
      <c r="C97" s="73" t="s">
        <v>71</v>
      </c>
      <c r="D97" s="74"/>
      <c r="E97" s="74"/>
      <c r="F97" s="75"/>
      <c r="G97" s="72" t="s">
        <v>8</v>
      </c>
      <c r="H97" s="118">
        <v>1</v>
      </c>
      <c r="I97" s="72">
        <v>2022</v>
      </c>
      <c r="J97" s="143">
        <v>3384</v>
      </c>
      <c r="K97" s="147"/>
    </row>
    <row r="98" spans="1:11" s="129" customFormat="1" ht="43.5" customHeight="1" x14ac:dyDescent="0.2">
      <c r="B98" s="72">
        <v>9</v>
      </c>
      <c r="C98" s="73" t="s">
        <v>132</v>
      </c>
      <c r="D98" s="74"/>
      <c r="E98" s="74"/>
      <c r="F98" s="75"/>
      <c r="G98" s="142" t="s">
        <v>9</v>
      </c>
      <c r="H98" s="142">
        <v>0.1</v>
      </c>
      <c r="I98" s="72">
        <v>2022</v>
      </c>
      <c r="J98" s="148">
        <v>69.599999999999994</v>
      </c>
      <c r="K98" s="138"/>
    </row>
    <row r="99" spans="1:11" s="129" customFormat="1" ht="18.75" customHeight="1" x14ac:dyDescent="0.2">
      <c r="B99" s="72">
        <v>10</v>
      </c>
      <c r="C99" s="73" t="s">
        <v>13</v>
      </c>
      <c r="D99" s="74"/>
      <c r="E99" s="74"/>
      <c r="F99" s="75"/>
      <c r="G99" s="72" t="s">
        <v>9</v>
      </c>
      <c r="H99" s="145">
        <v>1.6</v>
      </c>
      <c r="I99" s="72">
        <v>2022</v>
      </c>
      <c r="J99" s="143">
        <f>SUM(J90:J91)*1.6%</f>
        <v>1173.0912000000003</v>
      </c>
    </row>
    <row r="100" spans="1:11" s="129" customFormat="1" ht="18.75" customHeight="1" x14ac:dyDescent="0.2">
      <c r="B100" s="149" t="s">
        <v>118</v>
      </c>
      <c r="C100" s="150"/>
      <c r="D100" s="150"/>
      <c r="E100" s="150"/>
      <c r="F100" s="150"/>
      <c r="G100" s="150"/>
      <c r="H100" s="150"/>
      <c r="I100" s="151"/>
      <c r="J100" s="152">
        <f>SUM(J90:J99)</f>
        <v>80475.291200000007</v>
      </c>
    </row>
    <row r="101" spans="1:11" s="4" customFormat="1" x14ac:dyDescent="0.2">
      <c r="B101" s="5"/>
      <c r="C101" s="5"/>
      <c r="D101" s="5"/>
      <c r="E101" s="5"/>
      <c r="F101" s="5"/>
      <c r="G101" s="5"/>
      <c r="H101" s="5"/>
      <c r="I101" s="5"/>
      <c r="J101" s="5"/>
    </row>
    <row r="102" spans="1:11" s="154" customFormat="1" ht="34.5" customHeight="1" x14ac:dyDescent="0.25">
      <c r="A102" s="153"/>
      <c r="B102" s="105" t="s">
        <v>135</v>
      </c>
      <c r="C102" s="105"/>
      <c r="D102" s="105"/>
      <c r="E102" s="105"/>
      <c r="F102" s="105"/>
      <c r="G102" s="105"/>
      <c r="H102" s="105"/>
      <c r="I102" s="105"/>
      <c r="J102" s="105"/>
    </row>
    <row r="103" spans="1:11" s="14" customFormat="1" ht="15" x14ac:dyDescent="0.25">
      <c r="A103" s="7"/>
      <c r="B103" s="7"/>
      <c r="C103" s="35" t="s">
        <v>1</v>
      </c>
      <c r="D103" s="35"/>
      <c r="E103" s="35"/>
      <c r="F103" s="35"/>
      <c r="G103" s="35"/>
      <c r="H103" s="35"/>
      <c r="I103" s="35"/>
      <c r="J103" s="7"/>
    </row>
    <row r="104" spans="1:11" s="14" customFormat="1" ht="48" customHeight="1" x14ac:dyDescent="0.25">
      <c r="A104" s="155"/>
      <c r="B104" s="156" t="s">
        <v>2</v>
      </c>
      <c r="C104" s="157" t="s">
        <v>3</v>
      </c>
      <c r="D104" s="158"/>
      <c r="E104" s="158"/>
      <c r="F104" s="159"/>
      <c r="G104" s="160" t="s">
        <v>152</v>
      </c>
      <c r="H104" s="161"/>
      <c r="I104" s="156" t="s">
        <v>4</v>
      </c>
      <c r="J104" s="162" t="s">
        <v>119</v>
      </c>
    </row>
    <row r="105" spans="1:11" s="14" customFormat="1" ht="24" customHeight="1" x14ac:dyDescent="0.25">
      <c r="A105" s="155"/>
      <c r="B105" s="163"/>
      <c r="C105" s="164"/>
      <c r="D105" s="165"/>
      <c r="E105" s="165"/>
      <c r="F105" s="166"/>
      <c r="G105" s="167" t="s">
        <v>5</v>
      </c>
      <c r="H105" s="167" t="s">
        <v>6</v>
      </c>
      <c r="I105" s="163"/>
      <c r="J105" s="162"/>
    </row>
    <row r="106" spans="1:11" s="14" customFormat="1" ht="20.25" customHeight="1" x14ac:dyDescent="0.25">
      <c r="A106" s="155"/>
      <c r="B106" s="167">
        <v>1</v>
      </c>
      <c r="C106" s="168" t="s">
        <v>16</v>
      </c>
      <c r="D106" s="169"/>
      <c r="E106" s="169"/>
      <c r="F106" s="170"/>
      <c r="G106" s="171" t="s">
        <v>7</v>
      </c>
      <c r="H106" s="172">
        <v>181512</v>
      </c>
      <c r="I106" s="171">
        <v>2022</v>
      </c>
      <c r="J106" s="143">
        <v>6728.3</v>
      </c>
    </row>
    <row r="107" spans="1:11" s="14" customFormat="1" ht="30" customHeight="1" x14ac:dyDescent="0.25">
      <c r="A107" s="155"/>
      <c r="B107" s="167">
        <v>2</v>
      </c>
      <c r="C107" s="73" t="s">
        <v>15</v>
      </c>
      <c r="D107" s="74"/>
      <c r="E107" s="74"/>
      <c r="F107" s="75"/>
      <c r="G107" s="72" t="s">
        <v>18</v>
      </c>
      <c r="H107" s="118">
        <v>50</v>
      </c>
      <c r="I107" s="171">
        <v>2022</v>
      </c>
      <c r="J107" s="143">
        <v>621.79999999999995</v>
      </c>
      <c r="K107" s="26"/>
    </row>
    <row r="108" spans="1:11" s="14" customFormat="1" ht="27.75" customHeight="1" x14ac:dyDescent="0.25">
      <c r="A108" s="155"/>
      <c r="B108" s="167">
        <v>3</v>
      </c>
      <c r="C108" s="73" t="s">
        <v>22</v>
      </c>
      <c r="D108" s="74"/>
      <c r="E108" s="74"/>
      <c r="F108" s="75"/>
      <c r="G108" s="72" t="s">
        <v>18</v>
      </c>
      <c r="H108" s="118">
        <v>50</v>
      </c>
      <c r="I108" s="171">
        <v>2022</v>
      </c>
      <c r="J108" s="143">
        <v>900</v>
      </c>
      <c r="K108" s="26"/>
    </row>
    <row r="109" spans="1:11" s="14" customFormat="1" ht="27.75" customHeight="1" x14ac:dyDescent="0.25">
      <c r="A109" s="155"/>
      <c r="B109" s="167">
        <v>4</v>
      </c>
      <c r="C109" s="173" t="s">
        <v>25</v>
      </c>
      <c r="D109" s="174"/>
      <c r="E109" s="174"/>
      <c r="F109" s="175"/>
      <c r="G109" s="167" t="s">
        <v>18</v>
      </c>
      <c r="H109" s="176">
        <v>3190</v>
      </c>
      <c r="I109" s="171">
        <v>2022</v>
      </c>
      <c r="J109" s="177">
        <v>246</v>
      </c>
    </row>
    <row r="110" spans="1:11" s="14" customFormat="1" ht="27.75" customHeight="1" x14ac:dyDescent="0.25">
      <c r="A110" s="155"/>
      <c r="B110" s="167">
        <v>5</v>
      </c>
      <c r="C110" s="173" t="s">
        <v>73</v>
      </c>
      <c r="D110" s="174"/>
      <c r="E110" s="174"/>
      <c r="F110" s="175"/>
      <c r="G110" s="167" t="s">
        <v>18</v>
      </c>
      <c r="H110" s="176">
        <v>13</v>
      </c>
      <c r="I110" s="171">
        <v>2022</v>
      </c>
      <c r="J110" s="177">
        <v>189</v>
      </c>
    </row>
    <row r="111" spans="1:11" s="14" customFormat="1" ht="45.75" customHeight="1" x14ac:dyDescent="0.25">
      <c r="A111" s="155"/>
      <c r="B111" s="167">
        <v>6</v>
      </c>
      <c r="C111" s="173" t="s">
        <v>23</v>
      </c>
      <c r="D111" s="174"/>
      <c r="E111" s="174"/>
      <c r="F111" s="175"/>
      <c r="G111" s="167" t="s">
        <v>24</v>
      </c>
      <c r="H111" s="176">
        <v>12</v>
      </c>
      <c r="I111" s="171">
        <v>2022</v>
      </c>
      <c r="J111" s="177">
        <v>99.5</v>
      </c>
    </row>
    <row r="112" spans="1:11" s="14" customFormat="1" ht="41.25" customHeight="1" x14ac:dyDescent="0.25">
      <c r="A112" s="155"/>
      <c r="B112" s="167">
        <v>7</v>
      </c>
      <c r="C112" s="173" t="s">
        <v>76</v>
      </c>
      <c r="D112" s="174"/>
      <c r="E112" s="174"/>
      <c r="F112" s="175"/>
      <c r="G112" s="167" t="s">
        <v>7</v>
      </c>
      <c r="H112" s="176">
        <v>350</v>
      </c>
      <c r="I112" s="171">
        <v>2022</v>
      </c>
      <c r="J112" s="177">
        <v>130.6</v>
      </c>
    </row>
    <row r="113" spans="1:11" s="14" customFormat="1" ht="23.45" customHeight="1" x14ac:dyDescent="0.25">
      <c r="A113" s="155"/>
      <c r="B113" s="167">
        <v>8</v>
      </c>
      <c r="C113" s="173" t="s">
        <v>74</v>
      </c>
      <c r="D113" s="174"/>
      <c r="E113" s="174"/>
      <c r="F113" s="175"/>
      <c r="G113" s="167" t="s">
        <v>75</v>
      </c>
      <c r="H113" s="176">
        <v>10</v>
      </c>
      <c r="I113" s="171">
        <v>2022</v>
      </c>
      <c r="J113" s="177">
        <v>29.3</v>
      </c>
      <c r="K113" s="26"/>
    </row>
    <row r="114" spans="1:11" s="14" customFormat="1" ht="16.5" customHeight="1" x14ac:dyDescent="0.25">
      <c r="A114" s="155"/>
      <c r="B114" s="167">
        <v>9</v>
      </c>
      <c r="C114" s="173" t="s">
        <v>13</v>
      </c>
      <c r="D114" s="174"/>
      <c r="E114" s="174"/>
      <c r="F114" s="175"/>
      <c r="G114" s="167" t="s">
        <v>9</v>
      </c>
      <c r="H114" s="172">
        <v>1.6</v>
      </c>
      <c r="I114" s="171">
        <v>2022</v>
      </c>
      <c r="J114" s="177">
        <v>14.4</v>
      </c>
    </row>
    <row r="115" spans="1:11" s="14" customFormat="1" ht="25.5" customHeight="1" x14ac:dyDescent="0.25">
      <c r="A115" s="155"/>
      <c r="B115" s="178" t="s">
        <v>118</v>
      </c>
      <c r="C115" s="178"/>
      <c r="D115" s="178"/>
      <c r="E115" s="178"/>
      <c r="F115" s="178"/>
      <c r="G115" s="178"/>
      <c r="H115" s="178"/>
      <c r="I115" s="178"/>
      <c r="J115" s="179">
        <f>SUM(J106:J114)</f>
        <v>8958.9</v>
      </c>
    </row>
    <row r="117" spans="1:11" s="141" customFormat="1" ht="56.25" customHeight="1" x14ac:dyDescent="0.25">
      <c r="A117" s="107"/>
      <c r="B117" s="44" t="s">
        <v>136</v>
      </c>
      <c r="C117" s="44"/>
      <c r="D117" s="44"/>
      <c r="E117" s="44"/>
      <c r="F117" s="44"/>
      <c r="G117" s="44"/>
      <c r="H117" s="44"/>
      <c r="I117" s="44"/>
      <c r="J117" s="44"/>
    </row>
    <row r="118" spans="1:11" s="13" customFormat="1" x14ac:dyDescent="0.2">
      <c r="A118" s="1"/>
      <c r="B118" s="1"/>
      <c r="C118" s="34" t="s">
        <v>1</v>
      </c>
      <c r="D118" s="34"/>
      <c r="E118" s="34"/>
      <c r="F118" s="34"/>
      <c r="G118" s="34"/>
      <c r="H118" s="34"/>
      <c r="I118" s="34"/>
      <c r="J118" s="1"/>
    </row>
    <row r="119" spans="1:11" s="129" customFormat="1" ht="36" customHeight="1" x14ac:dyDescent="0.25">
      <c r="A119" s="110"/>
      <c r="B119" s="91" t="s">
        <v>2</v>
      </c>
      <c r="C119" s="92" t="s">
        <v>3</v>
      </c>
      <c r="D119" s="93"/>
      <c r="E119" s="93"/>
      <c r="F119" s="94"/>
      <c r="G119" s="95" t="s">
        <v>152</v>
      </c>
      <c r="H119" s="96"/>
      <c r="I119" s="180" t="s">
        <v>4</v>
      </c>
      <c r="J119" s="70" t="s">
        <v>119</v>
      </c>
    </row>
    <row r="120" spans="1:11" s="129" customFormat="1" ht="26.25" customHeight="1" x14ac:dyDescent="0.25">
      <c r="A120" s="110"/>
      <c r="B120" s="98"/>
      <c r="C120" s="99"/>
      <c r="D120" s="100"/>
      <c r="E120" s="100"/>
      <c r="F120" s="101"/>
      <c r="G120" s="72" t="s">
        <v>5</v>
      </c>
      <c r="H120" s="72" t="s">
        <v>6</v>
      </c>
      <c r="I120" s="181"/>
      <c r="J120" s="70"/>
    </row>
    <row r="121" spans="1:11" s="129" customFormat="1" ht="43.5" customHeight="1" x14ac:dyDescent="0.25">
      <c r="A121" s="110"/>
      <c r="B121" s="72">
        <v>1</v>
      </c>
      <c r="C121" s="73" t="s">
        <v>26</v>
      </c>
      <c r="D121" s="74"/>
      <c r="E121" s="74"/>
      <c r="F121" s="75"/>
      <c r="G121" s="72" t="s">
        <v>18</v>
      </c>
      <c r="H121" s="118">
        <v>243</v>
      </c>
      <c r="I121" s="72">
        <v>2022</v>
      </c>
      <c r="J121" s="143">
        <v>2914.2</v>
      </c>
      <c r="K121" s="138"/>
    </row>
    <row r="122" spans="1:11" s="129" customFormat="1" ht="21.75" customHeight="1" x14ac:dyDescent="0.25">
      <c r="A122" s="110"/>
      <c r="B122" s="72">
        <v>2</v>
      </c>
      <c r="C122" s="117" t="s">
        <v>74</v>
      </c>
      <c r="D122" s="117"/>
      <c r="E122" s="117"/>
      <c r="F122" s="117"/>
      <c r="G122" s="72" t="s">
        <v>75</v>
      </c>
      <c r="H122" s="118">
        <v>50</v>
      </c>
      <c r="I122" s="72">
        <v>2022</v>
      </c>
      <c r="J122" s="143">
        <v>58.6</v>
      </c>
      <c r="K122" s="182"/>
    </row>
    <row r="123" spans="1:11" s="129" customFormat="1" ht="18" customHeight="1" x14ac:dyDescent="0.25">
      <c r="A123" s="110"/>
      <c r="B123" s="77" t="s">
        <v>118</v>
      </c>
      <c r="C123" s="77"/>
      <c r="D123" s="77"/>
      <c r="E123" s="77"/>
      <c r="F123" s="77"/>
      <c r="G123" s="77"/>
      <c r="H123" s="77"/>
      <c r="I123" s="77"/>
      <c r="J123" s="152">
        <f>SUM(J121:J122)</f>
        <v>2972.7999999999997</v>
      </c>
      <c r="K123" s="182"/>
    </row>
    <row r="125" spans="1:11" s="68" customFormat="1" ht="34.5" customHeight="1" x14ac:dyDescent="0.25">
      <c r="A125" s="183"/>
      <c r="B125" s="79" t="s">
        <v>137</v>
      </c>
      <c r="C125" s="79"/>
      <c r="D125" s="79"/>
      <c r="E125" s="79"/>
      <c r="F125" s="79"/>
      <c r="G125" s="79"/>
      <c r="H125" s="79"/>
      <c r="I125" s="79"/>
      <c r="J125" s="79"/>
    </row>
    <row r="126" spans="1:11" x14ac:dyDescent="0.2">
      <c r="A126" s="8"/>
      <c r="B126" s="8"/>
      <c r="C126" s="31" t="s">
        <v>1</v>
      </c>
      <c r="D126" s="31"/>
      <c r="E126" s="31"/>
      <c r="F126" s="31"/>
      <c r="G126" s="31"/>
      <c r="H126" s="31"/>
      <c r="I126" s="31"/>
      <c r="J126" s="8"/>
      <c r="K126" s="9"/>
    </row>
    <row r="127" spans="1:11" s="50" customFormat="1" ht="36.75" customHeight="1" x14ac:dyDescent="0.25">
      <c r="A127" s="45"/>
      <c r="B127" s="184" t="s">
        <v>2</v>
      </c>
      <c r="C127" s="185" t="s">
        <v>3</v>
      </c>
      <c r="D127" s="186"/>
      <c r="E127" s="186"/>
      <c r="F127" s="187"/>
      <c r="G127" s="188" t="s">
        <v>152</v>
      </c>
      <c r="H127" s="189"/>
      <c r="I127" s="184" t="s">
        <v>4</v>
      </c>
      <c r="J127" s="184" t="s">
        <v>119</v>
      </c>
    </row>
    <row r="128" spans="1:11" s="50" customFormat="1" ht="24.75" customHeight="1" x14ac:dyDescent="0.25">
      <c r="A128" s="45"/>
      <c r="B128" s="190"/>
      <c r="C128" s="191"/>
      <c r="D128" s="192"/>
      <c r="E128" s="192"/>
      <c r="F128" s="193"/>
      <c r="G128" s="51" t="s">
        <v>5</v>
      </c>
      <c r="H128" s="51" t="s">
        <v>6</v>
      </c>
      <c r="I128" s="190"/>
      <c r="J128" s="190"/>
    </row>
    <row r="129" spans="1:10" s="45" customFormat="1" ht="21.75" customHeight="1" x14ac:dyDescent="0.25">
      <c r="B129" s="72">
        <v>1</v>
      </c>
      <c r="C129" s="73" t="s">
        <v>32</v>
      </c>
      <c r="D129" s="74"/>
      <c r="E129" s="74"/>
      <c r="F129" s="75"/>
      <c r="G129" s="72" t="s">
        <v>18</v>
      </c>
      <c r="H129" s="194">
        <v>86</v>
      </c>
      <c r="I129" s="72">
        <v>2022</v>
      </c>
      <c r="J129" s="195">
        <f>300+100</f>
        <v>400</v>
      </c>
    </row>
    <row r="130" spans="1:10" s="45" customFormat="1" ht="27" customHeight="1" x14ac:dyDescent="0.25">
      <c r="B130" s="72">
        <v>2</v>
      </c>
      <c r="C130" s="73" t="s">
        <v>27</v>
      </c>
      <c r="D130" s="74"/>
      <c r="E130" s="74"/>
      <c r="F130" s="75"/>
      <c r="G130" s="72" t="s">
        <v>28</v>
      </c>
      <c r="H130" s="194">
        <v>12</v>
      </c>
      <c r="I130" s="72">
        <v>2022</v>
      </c>
      <c r="J130" s="195">
        <v>113.4</v>
      </c>
    </row>
    <row r="131" spans="1:10" s="45" customFormat="1" ht="22.5" customHeight="1" x14ac:dyDescent="0.25">
      <c r="B131" s="72">
        <v>3</v>
      </c>
      <c r="C131" s="73" t="s">
        <v>29</v>
      </c>
      <c r="D131" s="74"/>
      <c r="E131" s="74"/>
      <c r="F131" s="75"/>
      <c r="G131" s="72" t="s">
        <v>18</v>
      </c>
      <c r="H131" s="194">
        <v>81</v>
      </c>
      <c r="I131" s="72">
        <v>2022</v>
      </c>
      <c r="J131" s="195">
        <f>200+168.4</f>
        <v>368.4</v>
      </c>
    </row>
    <row r="132" spans="1:10" s="45" customFormat="1" ht="17.25" customHeight="1" x14ac:dyDescent="0.25">
      <c r="B132" s="72">
        <v>4</v>
      </c>
      <c r="C132" s="73" t="s">
        <v>138</v>
      </c>
      <c r="D132" s="74"/>
      <c r="E132" s="74"/>
      <c r="F132" s="75"/>
      <c r="G132" s="72" t="s">
        <v>18</v>
      </c>
      <c r="H132" s="194">
        <v>79</v>
      </c>
      <c r="I132" s="72">
        <v>2022</v>
      </c>
      <c r="J132" s="195">
        <v>600.9</v>
      </c>
    </row>
    <row r="133" spans="1:10" s="45" customFormat="1" ht="17.25" customHeight="1" x14ac:dyDescent="0.25">
      <c r="B133" s="72">
        <v>5</v>
      </c>
      <c r="C133" s="73" t="s">
        <v>30</v>
      </c>
      <c r="D133" s="74"/>
      <c r="E133" s="74"/>
      <c r="F133" s="75"/>
      <c r="G133" s="72" t="s">
        <v>31</v>
      </c>
      <c r="H133" s="145">
        <v>7.7</v>
      </c>
      <c r="I133" s="72">
        <v>2022</v>
      </c>
      <c r="J133" s="195">
        <v>42.8</v>
      </c>
    </row>
    <row r="134" spans="1:10" s="45" customFormat="1" ht="17.25" customHeight="1" x14ac:dyDescent="0.25">
      <c r="B134" s="72">
        <v>6</v>
      </c>
      <c r="C134" s="73" t="s">
        <v>115</v>
      </c>
      <c r="D134" s="74"/>
      <c r="E134" s="74"/>
      <c r="F134" s="75"/>
      <c r="G134" s="72" t="s">
        <v>18</v>
      </c>
      <c r="H134" s="145">
        <v>500</v>
      </c>
      <c r="I134" s="72">
        <v>2022</v>
      </c>
      <c r="J134" s="195">
        <v>190</v>
      </c>
    </row>
    <row r="135" spans="1:10" s="45" customFormat="1" ht="17.25" customHeight="1" x14ac:dyDescent="0.25">
      <c r="B135" s="72">
        <v>7</v>
      </c>
      <c r="C135" s="117" t="s">
        <v>116</v>
      </c>
      <c r="D135" s="117"/>
      <c r="E135" s="117"/>
      <c r="F135" s="117"/>
      <c r="G135" s="72" t="s">
        <v>18</v>
      </c>
      <c r="H135" s="145">
        <v>2</v>
      </c>
      <c r="I135" s="72">
        <v>2022</v>
      </c>
      <c r="J135" s="195">
        <v>245</v>
      </c>
    </row>
    <row r="136" spans="1:10" s="45" customFormat="1" ht="19.5" customHeight="1" x14ac:dyDescent="0.25">
      <c r="B136" s="77" t="s">
        <v>118</v>
      </c>
      <c r="C136" s="77"/>
      <c r="D136" s="77"/>
      <c r="E136" s="77"/>
      <c r="F136" s="77"/>
      <c r="G136" s="77"/>
      <c r="H136" s="77"/>
      <c r="I136" s="77"/>
      <c r="J136" s="152">
        <f>SUM(J129:J135)</f>
        <v>1960.4999999999998</v>
      </c>
    </row>
    <row r="138" spans="1:10" s="198" customFormat="1" ht="50.25" customHeight="1" x14ac:dyDescent="0.25">
      <c r="A138" s="196"/>
      <c r="B138" s="197" t="s">
        <v>139</v>
      </c>
      <c r="C138" s="197"/>
      <c r="D138" s="197"/>
      <c r="E138" s="197"/>
      <c r="F138" s="197"/>
      <c r="G138" s="197"/>
      <c r="H138" s="197"/>
      <c r="I138" s="197"/>
      <c r="J138" s="197"/>
    </row>
    <row r="139" spans="1:10" customFormat="1" ht="15" x14ac:dyDescent="0.25">
      <c r="A139" s="11"/>
      <c r="B139" s="11"/>
      <c r="C139" s="36" t="s">
        <v>1</v>
      </c>
      <c r="D139" s="36"/>
      <c r="E139" s="36"/>
      <c r="F139" s="36"/>
      <c r="G139" s="36"/>
      <c r="H139" s="36"/>
      <c r="I139" s="36"/>
      <c r="J139" s="11"/>
    </row>
    <row r="140" spans="1:10" s="207" customFormat="1" ht="40.5" customHeight="1" x14ac:dyDescent="0.25">
      <c r="A140" s="199"/>
      <c r="B140" s="200" t="s">
        <v>2</v>
      </c>
      <c r="C140" s="201" t="s">
        <v>3</v>
      </c>
      <c r="D140" s="202"/>
      <c r="E140" s="202"/>
      <c r="F140" s="203"/>
      <c r="G140" s="204" t="s">
        <v>152</v>
      </c>
      <c r="H140" s="205"/>
      <c r="I140" s="200" t="s">
        <v>4</v>
      </c>
      <c r="J140" s="206" t="s">
        <v>119</v>
      </c>
    </row>
    <row r="141" spans="1:10" s="207" customFormat="1" ht="24" customHeight="1" x14ac:dyDescent="0.25">
      <c r="A141" s="199"/>
      <c r="B141" s="208"/>
      <c r="C141" s="209"/>
      <c r="D141" s="210"/>
      <c r="E141" s="210"/>
      <c r="F141" s="211"/>
      <c r="G141" s="212" t="s">
        <v>5</v>
      </c>
      <c r="H141" s="212" t="s">
        <v>6</v>
      </c>
      <c r="I141" s="208"/>
      <c r="J141" s="206"/>
    </row>
    <row r="142" spans="1:10" s="207" customFormat="1" ht="28.5" customHeight="1" x14ac:dyDescent="0.25">
      <c r="A142" s="213"/>
      <c r="B142" s="167">
        <v>1</v>
      </c>
      <c r="C142" s="214" t="s">
        <v>85</v>
      </c>
      <c r="D142" s="215"/>
      <c r="E142" s="215"/>
      <c r="F142" s="216"/>
      <c r="G142" s="212" t="s">
        <v>18</v>
      </c>
      <c r="H142" s="217">
        <v>3</v>
      </c>
      <c r="I142" s="218">
        <v>2022</v>
      </c>
      <c r="J142" s="219">
        <v>500</v>
      </c>
    </row>
    <row r="143" spans="1:10" s="207" customFormat="1" ht="18.75" customHeight="1" x14ac:dyDescent="0.25">
      <c r="A143" s="213"/>
      <c r="B143" s="167">
        <v>2</v>
      </c>
      <c r="C143" s="214" t="s">
        <v>13</v>
      </c>
      <c r="D143" s="215"/>
      <c r="E143" s="215"/>
      <c r="F143" s="216"/>
      <c r="G143" s="212" t="s">
        <v>9</v>
      </c>
      <c r="H143" s="220">
        <v>1.6</v>
      </c>
      <c r="I143" s="218">
        <v>2022</v>
      </c>
      <c r="J143" s="219">
        <f>J142*1.6%</f>
        <v>8</v>
      </c>
    </row>
    <row r="144" spans="1:10" s="207" customFormat="1" ht="20.25" customHeight="1" x14ac:dyDescent="0.25">
      <c r="A144" s="213"/>
      <c r="B144" s="178" t="s">
        <v>118</v>
      </c>
      <c r="C144" s="178"/>
      <c r="D144" s="178"/>
      <c r="E144" s="178"/>
      <c r="F144" s="178"/>
      <c r="G144" s="178"/>
      <c r="H144" s="178"/>
      <c r="I144" s="178"/>
      <c r="J144" s="221">
        <f>SUM(J142:J143)</f>
        <v>508</v>
      </c>
    </row>
    <row r="146" spans="1:10" s="222" customFormat="1" ht="46.5" customHeight="1" x14ac:dyDescent="0.25">
      <c r="A146" s="108"/>
      <c r="B146" s="44" t="s">
        <v>140</v>
      </c>
      <c r="C146" s="139"/>
      <c r="D146" s="139"/>
      <c r="E146" s="139"/>
      <c r="F146" s="139"/>
      <c r="G146" s="139"/>
      <c r="H146" s="139"/>
      <c r="I146" s="139"/>
      <c r="J146" s="139"/>
    </row>
    <row r="147" spans="1:10" customFormat="1" ht="15" x14ac:dyDescent="0.25">
      <c r="A147" s="11"/>
      <c r="B147" s="11"/>
      <c r="C147" s="36" t="s">
        <v>1</v>
      </c>
      <c r="D147" s="36"/>
      <c r="E147" s="36"/>
      <c r="F147" s="36"/>
      <c r="G147" s="36"/>
      <c r="H147" s="36"/>
      <c r="I147" s="36"/>
      <c r="J147" s="11"/>
    </row>
    <row r="148" spans="1:10" s="129" customFormat="1" ht="37.5" customHeight="1" x14ac:dyDescent="0.25">
      <c r="A148" s="110"/>
      <c r="B148" s="91" t="s">
        <v>2</v>
      </c>
      <c r="C148" s="92" t="s">
        <v>3</v>
      </c>
      <c r="D148" s="93"/>
      <c r="E148" s="93"/>
      <c r="F148" s="94"/>
      <c r="G148" s="95" t="s">
        <v>152</v>
      </c>
      <c r="H148" s="96"/>
      <c r="I148" s="91" t="s">
        <v>11</v>
      </c>
      <c r="J148" s="91" t="s">
        <v>128</v>
      </c>
    </row>
    <row r="149" spans="1:10" s="129" customFormat="1" ht="21" customHeight="1" x14ac:dyDescent="0.25">
      <c r="A149" s="110"/>
      <c r="B149" s="98"/>
      <c r="C149" s="99"/>
      <c r="D149" s="100"/>
      <c r="E149" s="100"/>
      <c r="F149" s="101"/>
      <c r="G149" s="72" t="s">
        <v>5</v>
      </c>
      <c r="H149" s="72" t="s">
        <v>6</v>
      </c>
      <c r="I149" s="98"/>
      <c r="J149" s="98"/>
    </row>
    <row r="150" spans="1:10" s="129" customFormat="1" ht="75.75" customHeight="1" x14ac:dyDescent="0.25">
      <c r="A150" s="110"/>
      <c r="B150" s="72">
        <v>1</v>
      </c>
      <c r="C150" s="223" t="s">
        <v>107</v>
      </c>
      <c r="D150" s="37"/>
      <c r="E150" s="37"/>
      <c r="F150" s="38"/>
      <c r="G150" s="224" t="s">
        <v>8</v>
      </c>
      <c r="H150" s="224">
        <v>3</v>
      </c>
      <c r="I150" s="225">
        <v>2022</v>
      </c>
      <c r="J150" s="226">
        <v>60</v>
      </c>
    </row>
    <row r="151" spans="1:10" s="129" customFormat="1" ht="48" customHeight="1" x14ac:dyDescent="0.25">
      <c r="A151" s="110"/>
      <c r="B151" s="72">
        <v>2</v>
      </c>
      <c r="C151" s="223" t="s">
        <v>108</v>
      </c>
      <c r="D151" s="37"/>
      <c r="E151" s="37"/>
      <c r="F151" s="38"/>
      <c r="G151" s="224" t="s">
        <v>18</v>
      </c>
      <c r="H151" s="224">
        <v>1000</v>
      </c>
      <c r="I151" s="225">
        <v>2022</v>
      </c>
      <c r="J151" s="226">
        <v>100</v>
      </c>
    </row>
    <row r="152" spans="1:10" s="129" customFormat="1" ht="48.75" customHeight="1" x14ac:dyDescent="0.25">
      <c r="A152" s="110"/>
      <c r="B152" s="72">
        <v>3</v>
      </c>
      <c r="C152" s="223" t="s">
        <v>109</v>
      </c>
      <c r="D152" s="227"/>
      <c r="E152" s="227"/>
      <c r="F152" s="228"/>
      <c r="G152" s="224" t="s">
        <v>8</v>
      </c>
      <c r="H152" s="224">
        <v>1</v>
      </c>
      <c r="I152" s="225">
        <v>2022</v>
      </c>
      <c r="J152" s="226">
        <v>50</v>
      </c>
    </row>
    <row r="153" spans="1:10" s="129" customFormat="1" ht="30.75" customHeight="1" x14ac:dyDescent="0.25">
      <c r="A153" s="110"/>
      <c r="B153" s="72">
        <v>4</v>
      </c>
      <c r="C153" s="223" t="s">
        <v>110</v>
      </c>
      <c r="D153" s="227"/>
      <c r="E153" s="227"/>
      <c r="F153" s="228"/>
      <c r="G153" s="224" t="s">
        <v>8</v>
      </c>
      <c r="H153" s="224">
        <v>1</v>
      </c>
      <c r="I153" s="225">
        <v>2022</v>
      </c>
      <c r="J153" s="226">
        <v>12</v>
      </c>
    </row>
    <row r="154" spans="1:10" s="129" customFormat="1" ht="30.75" customHeight="1" x14ac:dyDescent="0.25">
      <c r="A154" s="110"/>
      <c r="B154" s="72">
        <v>5</v>
      </c>
      <c r="C154" s="223" t="s">
        <v>111</v>
      </c>
      <c r="D154" s="227"/>
      <c r="E154" s="227"/>
      <c r="F154" s="228"/>
      <c r="G154" s="224" t="s">
        <v>8</v>
      </c>
      <c r="H154" s="224">
        <v>1</v>
      </c>
      <c r="I154" s="225">
        <v>2022</v>
      </c>
      <c r="J154" s="226">
        <v>12</v>
      </c>
    </row>
    <row r="155" spans="1:10" s="129" customFormat="1" ht="19.5" customHeight="1" x14ac:dyDescent="0.25">
      <c r="A155" s="110"/>
      <c r="B155" s="72">
        <v>6</v>
      </c>
      <c r="C155" s="223" t="s">
        <v>112</v>
      </c>
      <c r="D155" s="37"/>
      <c r="E155" s="37"/>
      <c r="F155" s="38"/>
      <c r="G155" s="224" t="s">
        <v>8</v>
      </c>
      <c r="H155" s="224">
        <v>3</v>
      </c>
      <c r="I155" s="225">
        <v>2022</v>
      </c>
      <c r="J155" s="226">
        <v>36</v>
      </c>
    </row>
    <row r="156" spans="1:10" s="129" customFormat="1" ht="30.75" customHeight="1" x14ac:dyDescent="0.25">
      <c r="A156" s="110"/>
      <c r="B156" s="72">
        <v>7</v>
      </c>
      <c r="C156" s="223" t="s">
        <v>113</v>
      </c>
      <c r="D156" s="227"/>
      <c r="E156" s="227"/>
      <c r="F156" s="228"/>
      <c r="G156" s="224" t="s">
        <v>8</v>
      </c>
      <c r="H156" s="224">
        <v>1</v>
      </c>
      <c r="I156" s="225">
        <v>2022</v>
      </c>
      <c r="J156" s="226">
        <v>20</v>
      </c>
    </row>
    <row r="157" spans="1:10" s="129" customFormat="1" ht="27" customHeight="1" x14ac:dyDescent="0.25">
      <c r="A157" s="110"/>
      <c r="B157" s="72">
        <v>8</v>
      </c>
      <c r="C157" s="223" t="s">
        <v>114</v>
      </c>
      <c r="D157" s="39"/>
      <c r="E157" s="39"/>
      <c r="F157" s="40"/>
      <c r="G157" s="224" t="s">
        <v>8</v>
      </c>
      <c r="H157" s="224">
        <v>1</v>
      </c>
      <c r="I157" s="225">
        <v>2022</v>
      </c>
      <c r="J157" s="226">
        <v>50</v>
      </c>
    </row>
    <row r="158" spans="1:10" s="129" customFormat="1" ht="16.149999999999999" customHeight="1" x14ac:dyDescent="0.25">
      <c r="A158" s="110"/>
      <c r="B158" s="72">
        <v>9</v>
      </c>
      <c r="C158" s="73" t="s">
        <v>46</v>
      </c>
      <c r="D158" s="74"/>
      <c r="E158" s="74"/>
      <c r="F158" s="75"/>
      <c r="G158" s="72" t="s">
        <v>8</v>
      </c>
      <c r="H158" s="72">
        <v>2</v>
      </c>
      <c r="I158" s="229">
        <v>2022</v>
      </c>
      <c r="J158" s="230">
        <v>200</v>
      </c>
    </row>
    <row r="159" spans="1:10" s="129" customFormat="1" ht="16.149999999999999" customHeight="1" x14ac:dyDescent="0.25">
      <c r="A159" s="110"/>
      <c r="B159" s="77" t="s">
        <v>118</v>
      </c>
      <c r="C159" s="77"/>
      <c r="D159" s="77"/>
      <c r="E159" s="77"/>
      <c r="F159" s="77"/>
      <c r="G159" s="77"/>
      <c r="H159" s="77"/>
      <c r="I159" s="77"/>
      <c r="J159" s="231">
        <f>SUM(J150:J158)</f>
        <v>540</v>
      </c>
    </row>
    <row r="161" spans="1:11" s="141" customFormat="1" ht="30.75" customHeight="1" x14ac:dyDescent="0.25">
      <c r="A161" s="107"/>
      <c r="B161" s="44" t="s">
        <v>141</v>
      </c>
      <c r="C161" s="44"/>
      <c r="D161" s="44"/>
      <c r="E161" s="44"/>
      <c r="F161" s="44"/>
      <c r="G161" s="44"/>
      <c r="H161" s="44"/>
      <c r="I161" s="44"/>
      <c r="J161" s="44"/>
    </row>
    <row r="162" spans="1:11" s="13" customFormat="1" ht="15" customHeight="1" x14ac:dyDescent="0.2">
      <c r="A162" s="1"/>
      <c r="B162" s="1"/>
      <c r="C162" s="32" t="s">
        <v>1</v>
      </c>
      <c r="D162" s="32"/>
      <c r="E162" s="32"/>
      <c r="F162" s="32"/>
      <c r="G162" s="32"/>
      <c r="H162" s="32"/>
      <c r="I162" s="32"/>
      <c r="J162" s="1"/>
    </row>
    <row r="163" spans="1:11" s="129" customFormat="1" ht="40.5" customHeight="1" x14ac:dyDescent="0.25">
      <c r="A163" s="110"/>
      <c r="B163" s="91" t="s">
        <v>2</v>
      </c>
      <c r="C163" s="92" t="s">
        <v>3</v>
      </c>
      <c r="D163" s="93"/>
      <c r="E163" s="93"/>
      <c r="F163" s="94"/>
      <c r="G163" s="95" t="s">
        <v>152</v>
      </c>
      <c r="H163" s="96"/>
      <c r="I163" s="91" t="s">
        <v>11</v>
      </c>
      <c r="J163" s="91" t="s">
        <v>120</v>
      </c>
    </row>
    <row r="164" spans="1:11" s="129" customFormat="1" ht="21.75" customHeight="1" x14ac:dyDescent="0.25">
      <c r="A164" s="110"/>
      <c r="B164" s="98"/>
      <c r="C164" s="99"/>
      <c r="D164" s="100"/>
      <c r="E164" s="100"/>
      <c r="F164" s="101"/>
      <c r="G164" s="72" t="s">
        <v>5</v>
      </c>
      <c r="H164" s="72" t="s">
        <v>6</v>
      </c>
      <c r="I164" s="98"/>
      <c r="J164" s="98"/>
    </row>
    <row r="165" spans="1:11" s="129" customFormat="1" ht="16.149999999999999" customHeight="1" x14ac:dyDescent="0.25">
      <c r="A165" s="110"/>
      <c r="B165" s="72">
        <v>1</v>
      </c>
      <c r="C165" s="120" t="s">
        <v>35</v>
      </c>
      <c r="D165" s="121"/>
      <c r="E165" s="121"/>
      <c r="F165" s="122"/>
      <c r="G165" s="72" t="s">
        <v>18</v>
      </c>
      <c r="H165" s="194">
        <v>5</v>
      </c>
      <c r="I165" s="72">
        <v>2022</v>
      </c>
      <c r="J165" s="232">
        <v>15</v>
      </c>
      <c r="K165" s="138"/>
    </row>
    <row r="166" spans="1:11" s="129" customFormat="1" ht="16.149999999999999" customHeight="1" x14ac:dyDescent="0.25">
      <c r="A166" s="110"/>
      <c r="B166" s="72">
        <v>2</v>
      </c>
      <c r="C166" s="120" t="s">
        <v>55</v>
      </c>
      <c r="D166" s="121"/>
      <c r="E166" s="121"/>
      <c r="F166" s="122"/>
      <c r="G166" s="72" t="s">
        <v>18</v>
      </c>
      <c r="H166" s="194">
        <v>1000</v>
      </c>
      <c r="I166" s="72">
        <v>2022</v>
      </c>
      <c r="J166" s="232">
        <v>3.3</v>
      </c>
      <c r="K166" s="138"/>
    </row>
    <row r="167" spans="1:11" s="129" customFormat="1" ht="16.149999999999999" customHeight="1" x14ac:dyDescent="0.25">
      <c r="A167" s="110"/>
      <c r="B167" s="72">
        <v>3</v>
      </c>
      <c r="C167" s="120" t="s">
        <v>98</v>
      </c>
      <c r="D167" s="121"/>
      <c r="E167" s="121"/>
      <c r="F167" s="122"/>
      <c r="G167" s="72" t="s">
        <v>18</v>
      </c>
      <c r="H167" s="194">
        <v>100</v>
      </c>
      <c r="I167" s="72">
        <v>2022</v>
      </c>
      <c r="J167" s="232">
        <v>6.6</v>
      </c>
      <c r="K167" s="138"/>
    </row>
    <row r="168" spans="1:11" s="129" customFormat="1" ht="21.75" customHeight="1" x14ac:dyDescent="0.25">
      <c r="A168" s="110"/>
      <c r="B168" s="77" t="s">
        <v>118</v>
      </c>
      <c r="C168" s="77"/>
      <c r="D168" s="77"/>
      <c r="E168" s="77"/>
      <c r="F168" s="77"/>
      <c r="G168" s="77"/>
      <c r="H168" s="77"/>
      <c r="I168" s="77"/>
      <c r="J168" s="233">
        <f>SUM(J165:J167)</f>
        <v>24.9</v>
      </c>
      <c r="K168" s="138"/>
    </row>
    <row r="170" spans="1:11" ht="28.5" customHeight="1" x14ac:dyDescent="0.2">
      <c r="A170" s="8"/>
      <c r="B170" s="33" t="s">
        <v>142</v>
      </c>
      <c r="C170" s="33"/>
      <c r="D170" s="33"/>
      <c r="E170" s="33"/>
      <c r="F170" s="33"/>
      <c r="G170" s="33"/>
      <c r="H170" s="33"/>
      <c r="I170" s="33"/>
      <c r="J170" s="33"/>
      <c r="K170" s="9"/>
    </row>
    <row r="171" spans="1:11" ht="12.75" customHeight="1" x14ac:dyDescent="0.2">
      <c r="A171" s="8"/>
      <c r="B171" s="8"/>
      <c r="C171" s="31" t="s">
        <v>1</v>
      </c>
      <c r="D171" s="31"/>
      <c r="E171" s="31"/>
      <c r="F171" s="31"/>
      <c r="G171" s="31"/>
      <c r="H171" s="31"/>
      <c r="I171" s="31"/>
      <c r="J171" s="8"/>
      <c r="K171" s="9"/>
    </row>
    <row r="172" spans="1:11" s="50" customFormat="1" ht="42" customHeight="1" x14ac:dyDescent="0.25">
      <c r="A172" s="45"/>
      <c r="B172" s="184" t="s">
        <v>2</v>
      </c>
      <c r="C172" s="185" t="s">
        <v>3</v>
      </c>
      <c r="D172" s="186"/>
      <c r="E172" s="186"/>
      <c r="F172" s="187"/>
      <c r="G172" s="188" t="s">
        <v>152</v>
      </c>
      <c r="H172" s="189"/>
      <c r="I172" s="184" t="s">
        <v>4</v>
      </c>
      <c r="J172" s="184" t="s">
        <v>119</v>
      </c>
    </row>
    <row r="173" spans="1:11" s="50" customFormat="1" ht="20.25" customHeight="1" x14ac:dyDescent="0.25">
      <c r="A173" s="45"/>
      <c r="B173" s="190"/>
      <c r="C173" s="191"/>
      <c r="D173" s="192"/>
      <c r="E173" s="192"/>
      <c r="F173" s="193"/>
      <c r="G173" s="51" t="s">
        <v>5</v>
      </c>
      <c r="H173" s="51" t="s">
        <v>6</v>
      </c>
      <c r="I173" s="190"/>
      <c r="J173" s="190"/>
    </row>
    <row r="174" spans="1:11" s="50" customFormat="1" ht="18" customHeight="1" x14ac:dyDescent="0.25">
      <c r="A174" s="45"/>
      <c r="B174" s="234">
        <v>1</v>
      </c>
      <c r="C174" s="120" t="s">
        <v>56</v>
      </c>
      <c r="D174" s="121"/>
      <c r="E174" s="121"/>
      <c r="F174" s="122"/>
      <c r="G174" s="72" t="s">
        <v>18</v>
      </c>
      <c r="H174" s="72">
        <v>1000</v>
      </c>
      <c r="I174" s="234">
        <v>2022</v>
      </c>
      <c r="J174" s="235">
        <v>33</v>
      </c>
      <c r="K174" s="129"/>
    </row>
    <row r="175" spans="1:11" s="50" customFormat="1" ht="18" customHeight="1" x14ac:dyDescent="0.25">
      <c r="A175" s="45"/>
      <c r="B175" s="234">
        <v>2</v>
      </c>
      <c r="C175" s="117" t="s">
        <v>57</v>
      </c>
      <c r="D175" s="117"/>
      <c r="E175" s="117"/>
      <c r="F175" s="117"/>
      <c r="G175" s="72" t="s">
        <v>18</v>
      </c>
      <c r="H175" s="118">
        <v>1500</v>
      </c>
      <c r="I175" s="116">
        <v>2022</v>
      </c>
      <c r="J175" s="235">
        <v>43.2</v>
      </c>
      <c r="K175" s="129"/>
    </row>
    <row r="176" spans="1:11" s="50" customFormat="1" ht="18" customHeight="1" x14ac:dyDescent="0.25">
      <c r="A176" s="45"/>
      <c r="B176" s="234">
        <v>3</v>
      </c>
      <c r="C176" s="117" t="s">
        <v>58</v>
      </c>
      <c r="D176" s="117"/>
      <c r="E176" s="117"/>
      <c r="F176" s="117"/>
      <c r="G176" s="72" t="s">
        <v>18</v>
      </c>
      <c r="H176" s="118">
        <v>200</v>
      </c>
      <c r="I176" s="116">
        <v>2022</v>
      </c>
      <c r="J176" s="235">
        <v>84</v>
      </c>
      <c r="K176" s="129"/>
    </row>
    <row r="177" spans="1:11" s="50" customFormat="1" ht="18" customHeight="1" x14ac:dyDescent="0.25">
      <c r="A177" s="45"/>
      <c r="B177" s="125" t="s">
        <v>118</v>
      </c>
      <c r="C177" s="125"/>
      <c r="D177" s="125"/>
      <c r="E177" s="125"/>
      <c r="F177" s="125"/>
      <c r="G177" s="125"/>
      <c r="H177" s="125"/>
      <c r="I177" s="125"/>
      <c r="J177" s="236">
        <f>SUM(J174:J176)</f>
        <v>160.19999999999999</v>
      </c>
      <c r="K177" s="129"/>
    </row>
    <row r="179" spans="1:11" s="141" customFormat="1" ht="33" customHeight="1" x14ac:dyDescent="0.25">
      <c r="A179" s="107"/>
      <c r="B179" s="44" t="s">
        <v>143</v>
      </c>
      <c r="C179" s="44"/>
      <c r="D179" s="44"/>
      <c r="E179" s="44"/>
      <c r="F179" s="44"/>
      <c r="G179" s="44"/>
      <c r="H179" s="44"/>
      <c r="I179" s="44"/>
      <c r="J179" s="44"/>
    </row>
    <row r="180" spans="1:11" s="13" customFormat="1" ht="12.75" customHeight="1" x14ac:dyDescent="0.2">
      <c r="A180" s="1"/>
      <c r="B180" s="1"/>
      <c r="C180" s="32" t="s">
        <v>1</v>
      </c>
      <c r="D180" s="32"/>
      <c r="E180" s="32"/>
      <c r="F180" s="32"/>
      <c r="G180" s="32"/>
      <c r="H180" s="32"/>
      <c r="I180" s="32"/>
      <c r="J180" s="1"/>
    </row>
    <row r="181" spans="1:11" s="129" customFormat="1" ht="42" customHeight="1" x14ac:dyDescent="0.25">
      <c r="A181" s="110"/>
      <c r="B181" s="91" t="s">
        <v>2</v>
      </c>
      <c r="C181" s="92" t="s">
        <v>3</v>
      </c>
      <c r="D181" s="93"/>
      <c r="E181" s="93"/>
      <c r="F181" s="94"/>
      <c r="G181" s="95" t="s">
        <v>152</v>
      </c>
      <c r="H181" s="96"/>
      <c r="I181" s="91" t="s">
        <v>4</v>
      </c>
      <c r="J181" s="91" t="s">
        <v>119</v>
      </c>
    </row>
    <row r="182" spans="1:11" s="129" customFormat="1" ht="22.5" customHeight="1" x14ac:dyDescent="0.25">
      <c r="A182" s="110"/>
      <c r="B182" s="98"/>
      <c r="C182" s="99"/>
      <c r="D182" s="100"/>
      <c r="E182" s="100"/>
      <c r="F182" s="101"/>
      <c r="G182" s="72" t="s">
        <v>5</v>
      </c>
      <c r="H182" s="72" t="s">
        <v>6</v>
      </c>
      <c r="I182" s="98"/>
      <c r="J182" s="98"/>
    </row>
    <row r="183" spans="1:11" s="129" customFormat="1" ht="16.149999999999999" customHeight="1" x14ac:dyDescent="0.25">
      <c r="A183" s="110"/>
      <c r="B183" s="72">
        <v>1</v>
      </c>
      <c r="C183" s="73" t="s">
        <v>59</v>
      </c>
      <c r="D183" s="74"/>
      <c r="E183" s="74"/>
      <c r="F183" s="75"/>
      <c r="G183" s="72" t="s">
        <v>18</v>
      </c>
      <c r="H183" s="72">
        <v>300</v>
      </c>
      <c r="I183" s="72">
        <v>2022</v>
      </c>
      <c r="J183" s="195">
        <v>21.8</v>
      </c>
    </row>
    <row r="184" spans="1:11" s="129" customFormat="1" ht="26.25" customHeight="1" x14ac:dyDescent="0.25">
      <c r="A184" s="110"/>
      <c r="B184" s="72">
        <v>2</v>
      </c>
      <c r="C184" s="73" t="s">
        <v>61</v>
      </c>
      <c r="D184" s="74"/>
      <c r="E184" s="74"/>
      <c r="F184" s="75"/>
      <c r="G184" s="72" t="s">
        <v>18</v>
      </c>
      <c r="H184" s="72">
        <v>100</v>
      </c>
      <c r="I184" s="72">
        <v>2022</v>
      </c>
      <c r="J184" s="195">
        <v>10.6</v>
      </c>
    </row>
    <row r="185" spans="1:11" s="129" customFormat="1" ht="16.149999999999999" customHeight="1" x14ac:dyDescent="0.25">
      <c r="A185" s="110"/>
      <c r="B185" s="72">
        <v>3</v>
      </c>
      <c r="C185" s="73" t="s">
        <v>60</v>
      </c>
      <c r="D185" s="74"/>
      <c r="E185" s="74"/>
      <c r="F185" s="75"/>
      <c r="G185" s="72" t="s">
        <v>18</v>
      </c>
      <c r="H185" s="72">
        <v>400</v>
      </c>
      <c r="I185" s="72">
        <v>2022</v>
      </c>
      <c r="J185" s="195">
        <v>17.2</v>
      </c>
    </row>
    <row r="186" spans="1:11" s="129" customFormat="1" ht="21.75" customHeight="1" x14ac:dyDescent="0.25">
      <c r="A186" s="110"/>
      <c r="B186" s="77" t="s">
        <v>118</v>
      </c>
      <c r="C186" s="77"/>
      <c r="D186" s="77"/>
      <c r="E186" s="77"/>
      <c r="F186" s="77"/>
      <c r="G186" s="77"/>
      <c r="H186" s="77"/>
      <c r="I186" s="77"/>
      <c r="J186" s="233">
        <f>SUM(J183:J185)</f>
        <v>49.599999999999994</v>
      </c>
    </row>
    <row r="188" spans="1:11" s="141" customFormat="1" ht="45.75" customHeight="1" x14ac:dyDescent="0.25">
      <c r="A188" s="107"/>
      <c r="B188" s="44" t="s">
        <v>144</v>
      </c>
      <c r="C188" s="44"/>
      <c r="D188" s="44"/>
      <c r="E188" s="44"/>
      <c r="F188" s="44"/>
      <c r="G188" s="44"/>
      <c r="H188" s="44"/>
      <c r="I188" s="44"/>
      <c r="J188" s="44"/>
    </row>
    <row r="189" spans="1:11" s="13" customFormat="1" ht="12.75" customHeight="1" x14ac:dyDescent="0.2">
      <c r="A189" s="1"/>
      <c r="B189" s="1"/>
      <c r="C189" s="32" t="s">
        <v>1</v>
      </c>
      <c r="D189" s="32"/>
      <c r="E189" s="32"/>
      <c r="F189" s="32"/>
      <c r="G189" s="32"/>
      <c r="H189" s="32"/>
      <c r="I189" s="32"/>
      <c r="J189" s="1"/>
    </row>
    <row r="190" spans="1:11" s="129" customFormat="1" ht="42" customHeight="1" x14ac:dyDescent="0.25">
      <c r="A190" s="110"/>
      <c r="B190" s="91" t="s">
        <v>2</v>
      </c>
      <c r="C190" s="92" t="s">
        <v>3</v>
      </c>
      <c r="D190" s="93"/>
      <c r="E190" s="93"/>
      <c r="F190" s="94"/>
      <c r="G190" s="95" t="s">
        <v>152</v>
      </c>
      <c r="H190" s="96"/>
      <c r="I190" s="91" t="s">
        <v>4</v>
      </c>
      <c r="J190" s="91" t="s">
        <v>119</v>
      </c>
    </row>
    <row r="191" spans="1:11" s="129" customFormat="1" ht="18.75" customHeight="1" x14ac:dyDescent="0.25">
      <c r="A191" s="110"/>
      <c r="B191" s="98"/>
      <c r="C191" s="99"/>
      <c r="D191" s="100"/>
      <c r="E191" s="100"/>
      <c r="F191" s="101"/>
      <c r="G191" s="72" t="s">
        <v>5</v>
      </c>
      <c r="H191" s="72" t="s">
        <v>6</v>
      </c>
      <c r="I191" s="98"/>
      <c r="J191" s="98"/>
    </row>
    <row r="192" spans="1:11" s="129" customFormat="1" ht="32.25" customHeight="1" x14ac:dyDescent="0.25">
      <c r="A192" s="110"/>
      <c r="B192" s="72">
        <v>1</v>
      </c>
      <c r="C192" s="73" t="s">
        <v>62</v>
      </c>
      <c r="D192" s="74"/>
      <c r="E192" s="74"/>
      <c r="F192" s="75"/>
      <c r="G192" s="116" t="s">
        <v>18</v>
      </c>
      <c r="H192" s="72">
        <v>1500</v>
      </c>
      <c r="I192" s="72">
        <v>2022</v>
      </c>
      <c r="J192" s="195">
        <v>30.1</v>
      </c>
    </row>
    <row r="193" spans="1:10" s="129" customFormat="1" ht="32.25" customHeight="1" x14ac:dyDescent="0.25">
      <c r="A193" s="110"/>
      <c r="B193" s="72">
        <v>2</v>
      </c>
      <c r="C193" s="73" t="s">
        <v>63</v>
      </c>
      <c r="D193" s="74"/>
      <c r="E193" s="74"/>
      <c r="F193" s="75"/>
      <c r="G193" s="116" t="s">
        <v>18</v>
      </c>
      <c r="H193" s="72">
        <v>500</v>
      </c>
      <c r="I193" s="72">
        <v>2022</v>
      </c>
      <c r="J193" s="195">
        <v>19.8</v>
      </c>
    </row>
    <row r="194" spans="1:10" s="129" customFormat="1" ht="18.75" customHeight="1" x14ac:dyDescent="0.25">
      <c r="A194" s="110"/>
      <c r="B194" s="77" t="s">
        <v>118</v>
      </c>
      <c r="C194" s="77"/>
      <c r="D194" s="77"/>
      <c r="E194" s="77"/>
      <c r="F194" s="77"/>
      <c r="G194" s="77"/>
      <c r="H194" s="77"/>
      <c r="I194" s="77"/>
      <c r="J194" s="233">
        <f>SUM(J192:J193)</f>
        <v>49.900000000000006</v>
      </c>
    </row>
    <row r="196" spans="1:10" s="141" customFormat="1" ht="51.75" customHeight="1" x14ac:dyDescent="0.25">
      <c r="A196" s="107"/>
      <c r="B196" s="44" t="s">
        <v>145</v>
      </c>
      <c r="C196" s="44"/>
      <c r="D196" s="44"/>
      <c r="E196" s="44"/>
      <c r="F196" s="44"/>
      <c r="G196" s="44"/>
      <c r="H196" s="44"/>
      <c r="I196" s="44"/>
      <c r="J196" s="44"/>
    </row>
    <row r="197" spans="1:10" s="13" customFormat="1" ht="12.75" customHeight="1" x14ac:dyDescent="0.2">
      <c r="A197" s="1"/>
      <c r="B197" s="1"/>
      <c r="C197" s="32" t="s">
        <v>1</v>
      </c>
      <c r="D197" s="32"/>
      <c r="E197" s="32"/>
      <c r="F197" s="32"/>
      <c r="G197" s="32"/>
      <c r="H197" s="32"/>
      <c r="I197" s="32"/>
      <c r="J197" s="1"/>
    </row>
    <row r="198" spans="1:10" s="129" customFormat="1" ht="42" customHeight="1" x14ac:dyDescent="0.25">
      <c r="A198" s="110"/>
      <c r="B198" s="91" t="s">
        <v>2</v>
      </c>
      <c r="C198" s="92" t="s">
        <v>3</v>
      </c>
      <c r="D198" s="93"/>
      <c r="E198" s="93"/>
      <c r="F198" s="94"/>
      <c r="G198" s="95" t="s">
        <v>152</v>
      </c>
      <c r="H198" s="96"/>
      <c r="I198" s="91" t="s">
        <v>4</v>
      </c>
      <c r="J198" s="91" t="s">
        <v>119</v>
      </c>
    </row>
    <row r="199" spans="1:10" s="129" customFormat="1" ht="18" customHeight="1" x14ac:dyDescent="0.25">
      <c r="A199" s="110"/>
      <c r="B199" s="98"/>
      <c r="C199" s="99"/>
      <c r="D199" s="100"/>
      <c r="E199" s="100"/>
      <c r="F199" s="101"/>
      <c r="G199" s="72" t="s">
        <v>5</v>
      </c>
      <c r="H199" s="72" t="s">
        <v>6</v>
      </c>
      <c r="I199" s="98"/>
      <c r="J199" s="98"/>
    </row>
    <row r="200" spans="1:10" s="129" customFormat="1" ht="15.75" customHeight="1" x14ac:dyDescent="0.25">
      <c r="A200" s="110"/>
      <c r="B200" s="72">
        <v>1</v>
      </c>
      <c r="C200" s="73" t="s">
        <v>64</v>
      </c>
      <c r="D200" s="74"/>
      <c r="E200" s="74"/>
      <c r="F200" s="75"/>
      <c r="G200" s="72" t="s">
        <v>18</v>
      </c>
      <c r="H200" s="72">
        <v>1000</v>
      </c>
      <c r="I200" s="72">
        <v>2022</v>
      </c>
      <c r="J200" s="195">
        <v>26.4</v>
      </c>
    </row>
    <row r="201" spans="1:10" s="129" customFormat="1" ht="28.5" customHeight="1" x14ac:dyDescent="0.25">
      <c r="A201" s="110"/>
      <c r="B201" s="72">
        <v>2</v>
      </c>
      <c r="C201" s="73" t="s">
        <v>65</v>
      </c>
      <c r="D201" s="74"/>
      <c r="E201" s="74"/>
      <c r="F201" s="75"/>
      <c r="G201" s="72" t="s">
        <v>18</v>
      </c>
      <c r="H201" s="72">
        <v>500</v>
      </c>
      <c r="I201" s="72">
        <v>2022</v>
      </c>
      <c r="J201" s="195">
        <v>6</v>
      </c>
    </row>
    <row r="202" spans="1:10" s="129" customFormat="1" ht="28.5" customHeight="1" x14ac:dyDescent="0.25">
      <c r="A202" s="110"/>
      <c r="B202" s="72" t="s">
        <v>99</v>
      </c>
      <c r="C202" s="117" t="s">
        <v>100</v>
      </c>
      <c r="D202" s="117"/>
      <c r="E202" s="117"/>
      <c r="F202" s="117"/>
      <c r="G202" s="72" t="s">
        <v>8</v>
      </c>
      <c r="H202" s="72">
        <v>22</v>
      </c>
      <c r="I202" s="72">
        <v>2022</v>
      </c>
      <c r="J202" s="195">
        <v>330</v>
      </c>
    </row>
    <row r="203" spans="1:10" s="129" customFormat="1" ht="28.5" customHeight="1" x14ac:dyDescent="0.25">
      <c r="A203" s="110"/>
      <c r="B203" s="77" t="s">
        <v>118</v>
      </c>
      <c r="C203" s="77"/>
      <c r="D203" s="77"/>
      <c r="E203" s="77"/>
      <c r="F203" s="77"/>
      <c r="G203" s="77"/>
      <c r="H203" s="77"/>
      <c r="I203" s="77"/>
      <c r="J203" s="233">
        <f>SUM(J200:J202)</f>
        <v>362.4</v>
      </c>
    </row>
    <row r="205" spans="1:10" s="154" customFormat="1" ht="35.25" customHeight="1" x14ac:dyDescent="0.25">
      <c r="A205" s="107"/>
      <c r="B205" s="44" t="s">
        <v>146</v>
      </c>
      <c r="C205" s="44"/>
      <c r="D205" s="44"/>
      <c r="E205" s="44"/>
      <c r="F205" s="44"/>
      <c r="G205" s="44"/>
      <c r="H205" s="44"/>
      <c r="I205" s="44"/>
      <c r="J205" s="44"/>
    </row>
    <row r="206" spans="1:10" s="14" customFormat="1" ht="15" x14ac:dyDescent="0.25">
      <c r="A206" s="1"/>
      <c r="B206" s="27"/>
      <c r="C206" s="41" t="s">
        <v>1</v>
      </c>
      <c r="D206" s="41"/>
      <c r="E206" s="41"/>
      <c r="F206" s="41"/>
      <c r="G206" s="41"/>
      <c r="H206" s="41"/>
      <c r="I206" s="41"/>
      <c r="J206" s="27"/>
    </row>
    <row r="207" spans="1:10" s="14" customFormat="1" ht="40.5" customHeight="1" x14ac:dyDescent="0.25">
      <c r="A207" s="110"/>
      <c r="B207" s="91" t="s">
        <v>2</v>
      </c>
      <c r="C207" s="92" t="s">
        <v>3</v>
      </c>
      <c r="D207" s="93"/>
      <c r="E207" s="93"/>
      <c r="F207" s="94"/>
      <c r="G207" s="95" t="s">
        <v>152</v>
      </c>
      <c r="H207" s="96"/>
      <c r="I207" s="91" t="s">
        <v>41</v>
      </c>
      <c r="J207" s="91" t="s">
        <v>119</v>
      </c>
    </row>
    <row r="208" spans="1:10" s="14" customFormat="1" ht="23.25" customHeight="1" x14ac:dyDescent="0.25">
      <c r="A208" s="110"/>
      <c r="B208" s="98"/>
      <c r="C208" s="99"/>
      <c r="D208" s="100"/>
      <c r="E208" s="100"/>
      <c r="F208" s="101"/>
      <c r="G208" s="72" t="s">
        <v>12</v>
      </c>
      <c r="H208" s="72" t="s">
        <v>6</v>
      </c>
      <c r="I208" s="98"/>
      <c r="J208" s="98"/>
    </row>
    <row r="209" spans="1:11" s="242" customFormat="1" ht="36" customHeight="1" x14ac:dyDescent="0.25">
      <c r="A209" s="237"/>
      <c r="B209" s="72">
        <v>1</v>
      </c>
      <c r="C209" s="238" t="s">
        <v>78</v>
      </c>
      <c r="D209" s="239"/>
      <c r="E209" s="239"/>
      <c r="F209" s="240"/>
      <c r="G209" s="72" t="s">
        <v>18</v>
      </c>
      <c r="H209" s="194">
        <v>380</v>
      </c>
      <c r="I209" s="116">
        <v>2022</v>
      </c>
      <c r="J209" s="143">
        <v>32.5</v>
      </c>
      <c r="K209" s="241"/>
    </row>
    <row r="210" spans="1:11" s="242" customFormat="1" ht="28.5" customHeight="1" x14ac:dyDescent="0.25">
      <c r="A210" s="237"/>
      <c r="B210" s="72">
        <v>2</v>
      </c>
      <c r="C210" s="238" t="s">
        <v>79</v>
      </c>
      <c r="D210" s="239"/>
      <c r="E210" s="239"/>
      <c r="F210" s="240"/>
      <c r="G210" s="72" t="s">
        <v>18</v>
      </c>
      <c r="H210" s="194">
        <v>200</v>
      </c>
      <c r="I210" s="116">
        <v>2022</v>
      </c>
      <c r="J210" s="143">
        <v>200</v>
      </c>
    </row>
    <row r="211" spans="1:11" s="242" customFormat="1" ht="45" customHeight="1" x14ac:dyDescent="0.25">
      <c r="A211" s="237"/>
      <c r="B211" s="72">
        <v>3</v>
      </c>
      <c r="C211" s="238" t="s">
        <v>80</v>
      </c>
      <c r="D211" s="239"/>
      <c r="E211" s="239"/>
      <c r="F211" s="240"/>
      <c r="G211" s="72" t="s">
        <v>34</v>
      </c>
      <c r="H211" s="194">
        <v>100</v>
      </c>
      <c r="I211" s="116">
        <v>2022</v>
      </c>
      <c r="J211" s="143">
        <v>115</v>
      </c>
    </row>
    <row r="212" spans="1:11" s="242" customFormat="1" ht="40.5" customHeight="1" x14ac:dyDescent="0.25">
      <c r="A212" s="237"/>
      <c r="B212" s="72">
        <v>4</v>
      </c>
      <c r="C212" s="238" t="s">
        <v>81</v>
      </c>
      <c r="D212" s="239"/>
      <c r="E212" s="239"/>
      <c r="F212" s="240"/>
      <c r="G212" s="72" t="s">
        <v>18</v>
      </c>
      <c r="H212" s="194">
        <v>20</v>
      </c>
      <c r="I212" s="116">
        <v>2022</v>
      </c>
      <c r="J212" s="143">
        <v>20</v>
      </c>
    </row>
    <row r="213" spans="1:11" s="242" customFormat="1" ht="42.75" customHeight="1" x14ac:dyDescent="0.25">
      <c r="A213" s="237"/>
      <c r="B213" s="72">
        <v>5</v>
      </c>
      <c r="C213" s="238" t="s">
        <v>40</v>
      </c>
      <c r="D213" s="239"/>
      <c r="E213" s="239"/>
      <c r="F213" s="240"/>
      <c r="G213" s="72" t="s">
        <v>87</v>
      </c>
      <c r="H213" s="194">
        <v>800</v>
      </c>
      <c r="I213" s="116">
        <v>2022</v>
      </c>
      <c r="J213" s="143">
        <v>400</v>
      </c>
    </row>
    <row r="214" spans="1:11" s="242" customFormat="1" ht="30.75" customHeight="1" x14ac:dyDescent="0.25">
      <c r="A214" s="237"/>
      <c r="B214" s="72">
        <v>6</v>
      </c>
      <c r="C214" s="238" t="s">
        <v>47</v>
      </c>
      <c r="D214" s="239"/>
      <c r="E214" s="239"/>
      <c r="F214" s="240"/>
      <c r="G214" s="72" t="s">
        <v>8</v>
      </c>
      <c r="H214" s="194">
        <v>6</v>
      </c>
      <c r="I214" s="116">
        <v>2022</v>
      </c>
      <c r="J214" s="143">
        <v>2500</v>
      </c>
    </row>
    <row r="215" spans="1:11" s="242" customFormat="1" ht="32.25" customHeight="1" x14ac:dyDescent="0.25">
      <c r="A215" s="237"/>
      <c r="B215" s="72">
        <v>7</v>
      </c>
      <c r="C215" s="238" t="s">
        <v>49</v>
      </c>
      <c r="D215" s="239"/>
      <c r="E215" s="239"/>
      <c r="F215" s="240"/>
      <c r="G215" s="72" t="s">
        <v>18</v>
      </c>
      <c r="H215" s="194">
        <v>1600</v>
      </c>
      <c r="I215" s="116">
        <v>2022</v>
      </c>
      <c r="J215" s="143">
        <v>720</v>
      </c>
    </row>
    <row r="216" spans="1:11" s="242" customFormat="1" ht="27" customHeight="1" x14ac:dyDescent="0.25">
      <c r="A216" s="237"/>
      <c r="B216" s="72">
        <v>8</v>
      </c>
      <c r="C216" s="238" t="s">
        <v>48</v>
      </c>
      <c r="D216" s="239"/>
      <c r="E216" s="239"/>
      <c r="F216" s="240"/>
      <c r="G216" s="72" t="s">
        <v>8</v>
      </c>
      <c r="H216" s="194">
        <v>150</v>
      </c>
      <c r="I216" s="116">
        <v>2022</v>
      </c>
      <c r="J216" s="143">
        <v>180</v>
      </c>
    </row>
    <row r="217" spans="1:11" s="242" customFormat="1" ht="24" customHeight="1" x14ac:dyDescent="0.25">
      <c r="A217" s="237"/>
      <c r="B217" s="72">
        <v>9</v>
      </c>
      <c r="C217" s="238" t="s">
        <v>77</v>
      </c>
      <c r="D217" s="239"/>
      <c r="E217" s="239"/>
      <c r="F217" s="240"/>
      <c r="G217" s="72" t="s">
        <v>18</v>
      </c>
      <c r="H217" s="194">
        <v>150</v>
      </c>
      <c r="I217" s="116">
        <v>2022</v>
      </c>
      <c r="J217" s="143">
        <v>180</v>
      </c>
      <c r="K217" s="241"/>
    </row>
    <row r="218" spans="1:11" s="242" customFormat="1" ht="24" customHeight="1" x14ac:dyDescent="0.25">
      <c r="A218" s="237"/>
      <c r="B218" s="72">
        <v>10</v>
      </c>
      <c r="C218" s="73" t="s">
        <v>39</v>
      </c>
      <c r="D218" s="74"/>
      <c r="E218" s="74"/>
      <c r="F218" s="75"/>
      <c r="G218" s="72" t="s">
        <v>8</v>
      </c>
      <c r="H218" s="194">
        <v>10</v>
      </c>
      <c r="I218" s="116">
        <v>2022</v>
      </c>
      <c r="J218" s="143">
        <v>100</v>
      </c>
    </row>
    <row r="219" spans="1:11" s="242" customFormat="1" ht="24" customHeight="1" x14ac:dyDescent="0.25">
      <c r="A219" s="237"/>
      <c r="B219" s="72">
        <v>11</v>
      </c>
      <c r="C219" s="238" t="s">
        <v>117</v>
      </c>
      <c r="D219" s="239"/>
      <c r="E219" s="239"/>
      <c r="F219" s="240"/>
      <c r="G219" s="72" t="s">
        <v>18</v>
      </c>
      <c r="H219" s="194">
        <v>250</v>
      </c>
      <c r="I219" s="116">
        <v>2022</v>
      </c>
      <c r="J219" s="143">
        <v>250</v>
      </c>
    </row>
    <row r="220" spans="1:11" s="242" customFormat="1" ht="30.75" customHeight="1" x14ac:dyDescent="0.25">
      <c r="A220" s="237"/>
      <c r="B220" s="72">
        <v>12</v>
      </c>
      <c r="C220" s="238" t="s">
        <v>88</v>
      </c>
      <c r="D220" s="239"/>
      <c r="E220" s="239"/>
      <c r="F220" s="240"/>
      <c r="G220" s="72" t="s">
        <v>18</v>
      </c>
      <c r="H220" s="194">
        <v>15</v>
      </c>
      <c r="I220" s="116">
        <v>2022</v>
      </c>
      <c r="J220" s="143">
        <v>20</v>
      </c>
    </row>
    <row r="221" spans="1:11" s="242" customFormat="1" ht="54.75" customHeight="1" x14ac:dyDescent="0.25">
      <c r="A221" s="237"/>
      <c r="B221" s="72">
        <v>13</v>
      </c>
      <c r="C221" s="238" t="s">
        <v>50</v>
      </c>
      <c r="D221" s="239"/>
      <c r="E221" s="239"/>
      <c r="F221" s="240"/>
      <c r="G221" s="72" t="s">
        <v>18</v>
      </c>
      <c r="H221" s="194">
        <v>10500</v>
      </c>
      <c r="I221" s="116">
        <v>2022</v>
      </c>
      <c r="J221" s="143">
        <v>3150</v>
      </c>
    </row>
    <row r="222" spans="1:11" s="242" customFormat="1" ht="28.5" customHeight="1" x14ac:dyDescent="0.25">
      <c r="A222" s="237"/>
      <c r="B222" s="77" t="s">
        <v>118</v>
      </c>
      <c r="C222" s="77"/>
      <c r="D222" s="77"/>
      <c r="E222" s="77"/>
      <c r="F222" s="77"/>
      <c r="G222" s="77"/>
      <c r="H222" s="77"/>
      <c r="I222" s="77"/>
      <c r="J222" s="152">
        <f>SUM(J209:J221)</f>
        <v>7867.5</v>
      </c>
    </row>
    <row r="224" spans="1:11" s="68" customFormat="1" ht="60.75" customHeight="1" x14ac:dyDescent="0.25">
      <c r="A224" s="183"/>
      <c r="B224" s="79" t="s">
        <v>147</v>
      </c>
      <c r="C224" s="243"/>
      <c r="D224" s="243"/>
      <c r="E224" s="243"/>
      <c r="F224" s="243"/>
      <c r="G224" s="243"/>
      <c r="H224" s="243"/>
      <c r="I224" s="243"/>
      <c r="J224" s="243"/>
    </row>
    <row r="225" spans="1:11" ht="14.25" customHeight="1" x14ac:dyDescent="0.2">
      <c r="A225" s="8"/>
      <c r="B225" s="8"/>
      <c r="C225" s="42" t="s">
        <v>1</v>
      </c>
      <c r="D225" s="42"/>
      <c r="E225" s="42"/>
      <c r="F225" s="42"/>
      <c r="G225" s="42"/>
      <c r="H225" s="42"/>
      <c r="I225" s="42"/>
      <c r="J225" s="8"/>
      <c r="K225" s="9"/>
    </row>
    <row r="226" spans="1:11" s="50" customFormat="1" ht="42" customHeight="1" x14ac:dyDescent="0.25">
      <c r="A226" s="45"/>
      <c r="B226" s="184" t="s">
        <v>2</v>
      </c>
      <c r="C226" s="185" t="s">
        <v>3</v>
      </c>
      <c r="D226" s="186"/>
      <c r="E226" s="186"/>
      <c r="F226" s="187"/>
      <c r="G226" s="188" t="s">
        <v>152</v>
      </c>
      <c r="H226" s="189"/>
      <c r="I226" s="184" t="s">
        <v>11</v>
      </c>
      <c r="J226" s="184" t="s">
        <v>128</v>
      </c>
    </row>
    <row r="227" spans="1:11" s="50" customFormat="1" ht="15" customHeight="1" x14ac:dyDescent="0.25">
      <c r="A227" s="45"/>
      <c r="B227" s="190"/>
      <c r="C227" s="191"/>
      <c r="D227" s="192"/>
      <c r="E227" s="192"/>
      <c r="F227" s="193"/>
      <c r="G227" s="51" t="s">
        <v>5</v>
      </c>
      <c r="H227" s="51" t="s">
        <v>6</v>
      </c>
      <c r="I227" s="190"/>
      <c r="J227" s="190"/>
    </row>
    <row r="228" spans="1:11" s="50" customFormat="1" ht="15" customHeight="1" x14ac:dyDescent="0.25">
      <c r="A228" s="45"/>
      <c r="B228" s="51">
        <v>1</v>
      </c>
      <c r="C228" s="244" t="s">
        <v>83</v>
      </c>
      <c r="D228" s="245"/>
      <c r="E228" s="245"/>
      <c r="F228" s="246"/>
      <c r="G228" s="51" t="s">
        <v>8</v>
      </c>
      <c r="H228" s="51">
        <v>1</v>
      </c>
      <c r="I228" s="247">
        <v>2022</v>
      </c>
      <c r="J228" s="85">
        <v>70</v>
      </c>
    </row>
    <row r="229" spans="1:11" s="50" customFormat="1" ht="15" customHeight="1" x14ac:dyDescent="0.25">
      <c r="A229" s="45"/>
      <c r="B229" s="51">
        <v>2</v>
      </c>
      <c r="C229" s="244" t="s">
        <v>84</v>
      </c>
      <c r="D229" s="245"/>
      <c r="E229" s="245"/>
      <c r="F229" s="246"/>
      <c r="G229" s="51" t="s">
        <v>8</v>
      </c>
      <c r="H229" s="51">
        <v>1</v>
      </c>
      <c r="I229" s="247">
        <v>2022</v>
      </c>
      <c r="J229" s="85">
        <v>180</v>
      </c>
    </row>
    <row r="230" spans="1:11" s="50" customFormat="1" ht="15" customHeight="1" x14ac:dyDescent="0.25">
      <c r="A230" s="45"/>
      <c r="B230" s="51">
        <v>3</v>
      </c>
      <c r="C230" s="244" t="s">
        <v>45</v>
      </c>
      <c r="D230" s="245"/>
      <c r="E230" s="245"/>
      <c r="F230" s="246"/>
      <c r="G230" s="51" t="s">
        <v>8</v>
      </c>
      <c r="H230" s="51">
        <v>10</v>
      </c>
      <c r="I230" s="247">
        <v>2022</v>
      </c>
      <c r="J230" s="85">
        <v>150</v>
      </c>
    </row>
    <row r="231" spans="1:11" s="50" customFormat="1" ht="21.75" customHeight="1" x14ac:dyDescent="0.25">
      <c r="A231" s="45"/>
      <c r="B231" s="248" t="s">
        <v>118</v>
      </c>
      <c r="C231" s="248"/>
      <c r="D231" s="248"/>
      <c r="E231" s="248"/>
      <c r="F231" s="248"/>
      <c r="G231" s="248"/>
      <c r="H231" s="248"/>
      <c r="I231" s="248"/>
      <c r="J231" s="89">
        <f>SUM(J228:J230)</f>
        <v>400</v>
      </c>
    </row>
    <row r="233" spans="1:11" s="68" customFormat="1" ht="31.5" customHeight="1" x14ac:dyDescent="0.25">
      <c r="A233" s="183"/>
      <c r="B233" s="79" t="s">
        <v>148</v>
      </c>
      <c r="C233" s="79"/>
      <c r="D233" s="79"/>
      <c r="E233" s="79"/>
      <c r="F233" s="79"/>
      <c r="G233" s="79"/>
      <c r="H233" s="79"/>
      <c r="I233" s="79"/>
      <c r="J233" s="79"/>
    </row>
    <row r="234" spans="1:11" ht="18.75" customHeight="1" x14ac:dyDescent="0.2">
      <c r="A234" s="8"/>
      <c r="B234" s="8"/>
      <c r="C234" s="43" t="s">
        <v>1</v>
      </c>
      <c r="D234" s="43"/>
      <c r="E234" s="43"/>
      <c r="F234" s="43"/>
      <c r="G234" s="43"/>
      <c r="H234" s="43"/>
      <c r="I234" s="43"/>
      <c r="J234" s="8"/>
      <c r="K234" s="9"/>
    </row>
    <row r="235" spans="1:11" s="50" customFormat="1" ht="42" customHeight="1" x14ac:dyDescent="0.25">
      <c r="A235" s="45"/>
      <c r="B235" s="184" t="s">
        <v>2</v>
      </c>
      <c r="C235" s="185" t="s">
        <v>3</v>
      </c>
      <c r="D235" s="186"/>
      <c r="E235" s="186"/>
      <c r="F235" s="187"/>
      <c r="G235" s="188" t="s">
        <v>152</v>
      </c>
      <c r="H235" s="189"/>
      <c r="I235" s="184" t="s">
        <v>4</v>
      </c>
      <c r="J235" s="184" t="s">
        <v>128</v>
      </c>
    </row>
    <row r="236" spans="1:11" s="50" customFormat="1" ht="15" x14ac:dyDescent="0.25">
      <c r="A236" s="45"/>
      <c r="B236" s="190"/>
      <c r="C236" s="191"/>
      <c r="D236" s="192"/>
      <c r="E236" s="192"/>
      <c r="F236" s="193"/>
      <c r="G236" s="51" t="s">
        <v>5</v>
      </c>
      <c r="H236" s="51" t="s">
        <v>6</v>
      </c>
      <c r="I236" s="190"/>
      <c r="J236" s="190"/>
    </row>
    <row r="237" spans="1:11" s="255" customFormat="1" ht="17.25" customHeight="1" x14ac:dyDescent="0.25">
      <c r="A237" s="249"/>
      <c r="B237" s="51">
        <v>1</v>
      </c>
      <c r="C237" s="250" t="s">
        <v>150</v>
      </c>
      <c r="D237" s="251"/>
      <c r="E237" s="251"/>
      <c r="F237" s="252"/>
      <c r="G237" s="51" t="s">
        <v>38</v>
      </c>
      <c r="H237" s="253">
        <v>10000</v>
      </c>
      <c r="I237" s="60">
        <v>2022</v>
      </c>
      <c r="J237" s="254">
        <v>2519.9</v>
      </c>
    </row>
    <row r="238" spans="1:11" s="255" customFormat="1" ht="17.25" customHeight="1" x14ac:dyDescent="0.25">
      <c r="A238" s="249"/>
      <c r="B238" s="51">
        <v>2</v>
      </c>
      <c r="C238" s="250" t="s">
        <v>151</v>
      </c>
      <c r="D238" s="251"/>
      <c r="E238" s="251"/>
      <c r="F238" s="252"/>
      <c r="G238" s="51" t="s">
        <v>38</v>
      </c>
      <c r="H238" s="253">
        <v>100</v>
      </c>
      <c r="I238" s="60">
        <v>2022</v>
      </c>
      <c r="J238" s="254">
        <v>211.2</v>
      </c>
    </row>
    <row r="239" spans="1:11" s="255" customFormat="1" ht="20.25" customHeight="1" x14ac:dyDescent="0.25">
      <c r="A239" s="249"/>
      <c r="B239" s="248" t="s">
        <v>118</v>
      </c>
      <c r="C239" s="248"/>
      <c r="D239" s="248"/>
      <c r="E239" s="248"/>
      <c r="F239" s="248"/>
      <c r="G239" s="248"/>
      <c r="H239" s="248"/>
      <c r="I239" s="248"/>
      <c r="J239" s="256">
        <f>SUM(J237:J238)</f>
        <v>2731.1</v>
      </c>
    </row>
    <row r="241" spans="1:11" s="50" customFormat="1" ht="31.5" customHeight="1" x14ac:dyDescent="0.25">
      <c r="A241" s="45"/>
      <c r="B241" s="257" t="s">
        <v>149</v>
      </c>
      <c r="C241" s="257"/>
      <c r="D241" s="257"/>
      <c r="E241" s="257"/>
      <c r="F241" s="257"/>
      <c r="G241" s="257"/>
      <c r="H241" s="257"/>
      <c r="I241" s="257"/>
      <c r="J241" s="257"/>
    </row>
    <row r="242" spans="1:11" ht="18.75" customHeight="1" x14ac:dyDescent="0.2">
      <c r="A242" s="8"/>
      <c r="B242" s="8"/>
      <c r="C242" s="43" t="s">
        <v>1</v>
      </c>
      <c r="D242" s="43"/>
      <c r="E242" s="43"/>
      <c r="F242" s="43"/>
      <c r="G242" s="43"/>
      <c r="H242" s="43"/>
      <c r="I242" s="43"/>
      <c r="J242" s="8"/>
      <c r="K242" s="9"/>
    </row>
    <row r="243" spans="1:11" s="50" customFormat="1" ht="42" customHeight="1" x14ac:dyDescent="0.25">
      <c r="A243" s="45"/>
      <c r="B243" s="184" t="s">
        <v>2</v>
      </c>
      <c r="C243" s="185" t="s">
        <v>3</v>
      </c>
      <c r="D243" s="186"/>
      <c r="E243" s="186"/>
      <c r="F243" s="187"/>
      <c r="G243" s="188" t="s">
        <v>152</v>
      </c>
      <c r="H243" s="189"/>
      <c r="I243" s="184" t="s">
        <v>4</v>
      </c>
      <c r="J243" s="184" t="s">
        <v>119</v>
      </c>
    </row>
    <row r="244" spans="1:11" s="50" customFormat="1" ht="15" x14ac:dyDescent="0.25">
      <c r="A244" s="45"/>
      <c r="B244" s="190"/>
      <c r="C244" s="191"/>
      <c r="D244" s="192"/>
      <c r="E244" s="192"/>
      <c r="F244" s="193"/>
      <c r="G244" s="51" t="s">
        <v>5</v>
      </c>
      <c r="H244" s="51" t="s">
        <v>6</v>
      </c>
      <c r="I244" s="190"/>
      <c r="J244" s="190"/>
    </row>
    <row r="245" spans="1:11" s="255" customFormat="1" ht="17.25" customHeight="1" x14ac:dyDescent="0.25">
      <c r="A245" s="249"/>
      <c r="B245" s="72">
        <v>1</v>
      </c>
      <c r="C245" s="238" t="s">
        <v>37</v>
      </c>
      <c r="D245" s="239"/>
      <c r="E245" s="239"/>
      <c r="F245" s="240"/>
      <c r="G245" s="72" t="s">
        <v>8</v>
      </c>
      <c r="H245" s="72">
        <v>24</v>
      </c>
      <c r="I245" s="116">
        <v>2022</v>
      </c>
      <c r="J245" s="230">
        <v>300</v>
      </c>
    </row>
    <row r="246" spans="1:11" s="255" customFormat="1" ht="17.25" customHeight="1" x14ac:dyDescent="0.25">
      <c r="A246" s="249"/>
      <c r="B246" s="72">
        <v>2</v>
      </c>
      <c r="C246" s="238" t="s">
        <v>36</v>
      </c>
      <c r="D246" s="239"/>
      <c r="E246" s="239"/>
      <c r="F246" s="240"/>
      <c r="G246" s="72" t="s">
        <v>28</v>
      </c>
      <c r="H246" s="72">
        <v>12</v>
      </c>
      <c r="I246" s="116">
        <v>2022</v>
      </c>
      <c r="J246" s="230">
        <v>240</v>
      </c>
    </row>
    <row r="247" spans="1:11" s="255" customFormat="1" ht="17.25" customHeight="1" x14ac:dyDescent="0.25">
      <c r="A247" s="249"/>
      <c r="B247" s="77" t="s">
        <v>118</v>
      </c>
      <c r="C247" s="77"/>
      <c r="D247" s="77"/>
      <c r="E247" s="77"/>
      <c r="F247" s="77"/>
      <c r="G247" s="77"/>
      <c r="H247" s="77"/>
      <c r="I247" s="77"/>
      <c r="J247" s="231">
        <f>SUM(J245:J246)</f>
        <v>540</v>
      </c>
    </row>
    <row r="249" spans="1:11" ht="37.5" customHeight="1" x14ac:dyDescent="0.2">
      <c r="B249" s="28" t="s">
        <v>121</v>
      </c>
      <c r="C249" s="28"/>
      <c r="D249" s="28"/>
      <c r="E249" s="28"/>
      <c r="F249" s="28"/>
      <c r="G249" s="28"/>
      <c r="H249" s="28"/>
      <c r="I249" s="28"/>
      <c r="J249" s="28"/>
    </row>
  </sheetData>
  <mergeCells count="293">
    <mergeCell ref="B247:I247"/>
    <mergeCell ref="C245:F245"/>
    <mergeCell ref="C246:F246"/>
    <mergeCell ref="B243:B244"/>
    <mergeCell ref="C243:F244"/>
    <mergeCell ref="G243:H243"/>
    <mergeCell ref="I243:I244"/>
    <mergeCell ref="J243:J244"/>
    <mergeCell ref="B239:I239"/>
    <mergeCell ref="B241:J241"/>
    <mergeCell ref="C242:I242"/>
    <mergeCell ref="C237:F237"/>
    <mergeCell ref="C238:F238"/>
    <mergeCell ref="B235:B236"/>
    <mergeCell ref="C235:F236"/>
    <mergeCell ref="G235:H235"/>
    <mergeCell ref="I235:I236"/>
    <mergeCell ref="J235:J236"/>
    <mergeCell ref="B231:I231"/>
    <mergeCell ref="B233:J233"/>
    <mergeCell ref="C234:I234"/>
    <mergeCell ref="C228:F228"/>
    <mergeCell ref="C229:F229"/>
    <mergeCell ref="C230:F230"/>
    <mergeCell ref="B226:B227"/>
    <mergeCell ref="C226:F227"/>
    <mergeCell ref="G226:H226"/>
    <mergeCell ref="I226:I227"/>
    <mergeCell ref="J226:J227"/>
    <mergeCell ref="B222:I222"/>
    <mergeCell ref="B224:J224"/>
    <mergeCell ref="C225:I225"/>
    <mergeCell ref="C219:F219"/>
    <mergeCell ref="C220:F220"/>
    <mergeCell ref="C221:F221"/>
    <mergeCell ref="C214:F214"/>
    <mergeCell ref="C215:F215"/>
    <mergeCell ref="C216:F216"/>
    <mergeCell ref="C217:F217"/>
    <mergeCell ref="C218:F218"/>
    <mergeCell ref="C209:F209"/>
    <mergeCell ref="C210:F210"/>
    <mergeCell ref="C211:F211"/>
    <mergeCell ref="C212:F212"/>
    <mergeCell ref="C213:F213"/>
    <mergeCell ref="B207:B208"/>
    <mergeCell ref="C207:F208"/>
    <mergeCell ref="G207:H207"/>
    <mergeCell ref="I207:I208"/>
    <mergeCell ref="J207:J208"/>
    <mergeCell ref="B203:I203"/>
    <mergeCell ref="B205:J205"/>
    <mergeCell ref="C206:I206"/>
    <mergeCell ref="C200:F200"/>
    <mergeCell ref="C201:F201"/>
    <mergeCell ref="C202:F202"/>
    <mergeCell ref="B198:B199"/>
    <mergeCell ref="C198:F199"/>
    <mergeCell ref="G198:H198"/>
    <mergeCell ref="I198:I199"/>
    <mergeCell ref="J198:J199"/>
    <mergeCell ref="B194:I194"/>
    <mergeCell ref="B196:J196"/>
    <mergeCell ref="C197:I197"/>
    <mergeCell ref="C192:F192"/>
    <mergeCell ref="C193:F193"/>
    <mergeCell ref="B190:B191"/>
    <mergeCell ref="C190:F191"/>
    <mergeCell ref="G190:H190"/>
    <mergeCell ref="I190:I191"/>
    <mergeCell ref="J190:J191"/>
    <mergeCell ref="B186:I186"/>
    <mergeCell ref="B188:J188"/>
    <mergeCell ref="C189:I189"/>
    <mergeCell ref="C183:F183"/>
    <mergeCell ref="C184:F184"/>
    <mergeCell ref="C185:F185"/>
    <mergeCell ref="B181:B182"/>
    <mergeCell ref="C181:F182"/>
    <mergeCell ref="G181:H181"/>
    <mergeCell ref="I181:I182"/>
    <mergeCell ref="J181:J182"/>
    <mergeCell ref="B177:I177"/>
    <mergeCell ref="B179:J179"/>
    <mergeCell ref="C180:I180"/>
    <mergeCell ref="C174:F174"/>
    <mergeCell ref="C175:F175"/>
    <mergeCell ref="C176:F176"/>
    <mergeCell ref="B172:B173"/>
    <mergeCell ref="C172:F173"/>
    <mergeCell ref="G172:H172"/>
    <mergeCell ref="I172:I173"/>
    <mergeCell ref="J172:J173"/>
    <mergeCell ref="B168:I168"/>
    <mergeCell ref="B170:J170"/>
    <mergeCell ref="C171:I171"/>
    <mergeCell ref="C165:F165"/>
    <mergeCell ref="C166:F166"/>
    <mergeCell ref="C167:F167"/>
    <mergeCell ref="B161:J161"/>
    <mergeCell ref="C162:I162"/>
    <mergeCell ref="B163:B164"/>
    <mergeCell ref="C163:F164"/>
    <mergeCell ref="G163:H163"/>
    <mergeCell ref="I163:I164"/>
    <mergeCell ref="J163:J164"/>
    <mergeCell ref="C155:F155"/>
    <mergeCell ref="C156:F156"/>
    <mergeCell ref="C157:F157"/>
    <mergeCell ref="C158:F158"/>
    <mergeCell ref="B159:I159"/>
    <mergeCell ref="C150:F150"/>
    <mergeCell ref="C151:F151"/>
    <mergeCell ref="C152:F152"/>
    <mergeCell ref="C153:F153"/>
    <mergeCell ref="C154:F154"/>
    <mergeCell ref="B144:I144"/>
    <mergeCell ref="B146:J146"/>
    <mergeCell ref="B148:B149"/>
    <mergeCell ref="C148:F149"/>
    <mergeCell ref="G148:H148"/>
    <mergeCell ref="I148:I149"/>
    <mergeCell ref="J148:J149"/>
    <mergeCell ref="C147:I147"/>
    <mergeCell ref="C142:F142"/>
    <mergeCell ref="C143:F143"/>
    <mergeCell ref="B140:B141"/>
    <mergeCell ref="C140:F141"/>
    <mergeCell ref="G140:H140"/>
    <mergeCell ref="I140:I141"/>
    <mergeCell ref="J140:J141"/>
    <mergeCell ref="B136:I136"/>
    <mergeCell ref="B138:J138"/>
    <mergeCell ref="C139:I139"/>
    <mergeCell ref="C134:F134"/>
    <mergeCell ref="C135:F135"/>
    <mergeCell ref="C129:F129"/>
    <mergeCell ref="C130:F130"/>
    <mergeCell ref="C131:F131"/>
    <mergeCell ref="C132:F132"/>
    <mergeCell ref="C133:F133"/>
    <mergeCell ref="B127:B128"/>
    <mergeCell ref="C127:F128"/>
    <mergeCell ref="G127:H127"/>
    <mergeCell ref="I127:I128"/>
    <mergeCell ref="J127:J128"/>
    <mergeCell ref="B123:I123"/>
    <mergeCell ref="B125:J125"/>
    <mergeCell ref="C126:I126"/>
    <mergeCell ref="C121:F121"/>
    <mergeCell ref="C122:F122"/>
    <mergeCell ref="B119:B120"/>
    <mergeCell ref="C119:F120"/>
    <mergeCell ref="G119:H119"/>
    <mergeCell ref="I119:I120"/>
    <mergeCell ref="J119:J120"/>
    <mergeCell ref="B117:J117"/>
    <mergeCell ref="C118:I118"/>
    <mergeCell ref="C111:F111"/>
    <mergeCell ref="C112:F112"/>
    <mergeCell ref="C113:F113"/>
    <mergeCell ref="C114:F114"/>
    <mergeCell ref="B115:I115"/>
    <mergeCell ref="C106:F106"/>
    <mergeCell ref="C107:F107"/>
    <mergeCell ref="C108:F108"/>
    <mergeCell ref="C109:F109"/>
    <mergeCell ref="C110:F110"/>
    <mergeCell ref="B104:B105"/>
    <mergeCell ref="C104:F105"/>
    <mergeCell ref="G104:H104"/>
    <mergeCell ref="I104:I105"/>
    <mergeCell ref="J104:J105"/>
    <mergeCell ref="B100:I100"/>
    <mergeCell ref="B102:J102"/>
    <mergeCell ref="C103:I103"/>
    <mergeCell ref="C98:F98"/>
    <mergeCell ref="C99:F99"/>
    <mergeCell ref="C90:F90"/>
    <mergeCell ref="C91:F91"/>
    <mergeCell ref="C95:F95"/>
    <mergeCell ref="C96:F96"/>
    <mergeCell ref="C97:F97"/>
    <mergeCell ref="C92:F92"/>
    <mergeCell ref="C93:F93"/>
    <mergeCell ref="C94:F94"/>
    <mergeCell ref="B88:B89"/>
    <mergeCell ref="C88:F89"/>
    <mergeCell ref="G88:H88"/>
    <mergeCell ref="I88:I89"/>
    <mergeCell ref="J88:J89"/>
    <mergeCell ref="B84:I84"/>
    <mergeCell ref="B86:J86"/>
    <mergeCell ref="C87:I87"/>
    <mergeCell ref="C82:F82"/>
    <mergeCell ref="C83:F83"/>
    <mergeCell ref="C77:F77"/>
    <mergeCell ref="C78:F78"/>
    <mergeCell ref="C79:F79"/>
    <mergeCell ref="C80:F80"/>
    <mergeCell ref="C81:F81"/>
    <mergeCell ref="B75:B76"/>
    <mergeCell ref="C75:F76"/>
    <mergeCell ref="G75:H75"/>
    <mergeCell ref="I75:I76"/>
    <mergeCell ref="J75:J76"/>
    <mergeCell ref="B71:I71"/>
    <mergeCell ref="B73:J73"/>
    <mergeCell ref="C74:I74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B59:B60"/>
    <mergeCell ref="C59:F60"/>
    <mergeCell ref="G59:H59"/>
    <mergeCell ref="I59:I60"/>
    <mergeCell ref="J59:J60"/>
    <mergeCell ref="B55:I55"/>
    <mergeCell ref="B57:J57"/>
    <mergeCell ref="C58:I58"/>
    <mergeCell ref="C53:F53"/>
    <mergeCell ref="C54:F54"/>
    <mergeCell ref="B51:B52"/>
    <mergeCell ref="C51:F52"/>
    <mergeCell ref="G51:H51"/>
    <mergeCell ref="I51:I52"/>
    <mergeCell ref="J51:J52"/>
    <mergeCell ref="B47:I47"/>
    <mergeCell ref="B49:J49"/>
    <mergeCell ref="C50:I50"/>
    <mergeCell ref="C46:F46"/>
    <mergeCell ref="B44:B45"/>
    <mergeCell ref="C44:F45"/>
    <mergeCell ref="G44:H44"/>
    <mergeCell ref="I44:I45"/>
    <mergeCell ref="J44:J45"/>
    <mergeCell ref="B40:I40"/>
    <mergeCell ref="B42:J42"/>
    <mergeCell ref="C43:I43"/>
    <mergeCell ref="C35:F35"/>
    <mergeCell ref="C36:F36"/>
    <mergeCell ref="C37:F37"/>
    <mergeCell ref="C38:F38"/>
    <mergeCell ref="C39:F39"/>
    <mergeCell ref="J26:J27"/>
    <mergeCell ref="B24:J24"/>
    <mergeCell ref="C25:I25"/>
    <mergeCell ref="B33:B34"/>
    <mergeCell ref="C33:F34"/>
    <mergeCell ref="G33:H33"/>
    <mergeCell ref="I33:I34"/>
    <mergeCell ref="J33:J34"/>
    <mergeCell ref="B29:I29"/>
    <mergeCell ref="B31:J31"/>
    <mergeCell ref="C32:I32"/>
    <mergeCell ref="B16:B17"/>
    <mergeCell ref="C16:F17"/>
    <mergeCell ref="G16:H16"/>
    <mergeCell ref="I16:I17"/>
    <mergeCell ref="C28:F28"/>
    <mergeCell ref="B26:B27"/>
    <mergeCell ref="C26:F27"/>
    <mergeCell ref="G26:H26"/>
    <mergeCell ref="I26:I27"/>
    <mergeCell ref="B249:J249"/>
    <mergeCell ref="J16:J17"/>
    <mergeCell ref="C3:I3"/>
    <mergeCell ref="B2:J2"/>
    <mergeCell ref="B5:J5"/>
    <mergeCell ref="B7:B8"/>
    <mergeCell ref="C7:F8"/>
    <mergeCell ref="G7:H7"/>
    <mergeCell ref="I7:I8"/>
    <mergeCell ref="J7:J8"/>
    <mergeCell ref="C6:I6"/>
    <mergeCell ref="C9:F9"/>
    <mergeCell ref="C10:F10"/>
    <mergeCell ref="C11:F11"/>
    <mergeCell ref="B12:I12"/>
    <mergeCell ref="B14:J14"/>
    <mergeCell ref="C15:I15"/>
    <mergeCell ref="C18:F18"/>
    <mergeCell ref="C19:F19"/>
    <mergeCell ref="C20:F20"/>
    <mergeCell ref="C21:F21"/>
    <mergeCell ref="B22:I2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2021-12-09T12:45:25Z</dcterms:modified>
</cp:coreProperties>
</file>